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11"/>
  <workbookPr defaultThemeVersion="124226"/>
  <mc:AlternateContent xmlns:mc="http://schemas.openxmlformats.org/markup-compatibility/2006">
    <mc:Choice Requires="x15">
      <x15ac:absPath xmlns:x15ac="http://schemas.microsoft.com/office/spreadsheetml/2010/11/ac" url="/Users/pathawkins/Desktop/2024 Clergy Comp Reports/"/>
    </mc:Choice>
  </mc:AlternateContent>
  <xr:revisionPtr revIDLastSave="0" documentId="13_ncr:1_{F27B3FC3-AD7B-9C49-BAF2-BEE776149CD9}" xr6:coauthVersionLast="47" xr6:coauthVersionMax="47" xr10:uidLastSave="{00000000-0000-0000-0000-000000000000}"/>
  <bookViews>
    <workbookView xWindow="3640" yWindow="920" windowWidth="26040" windowHeight="19340" activeTab="1" xr2:uid="{00000000-000D-0000-FFFF-FFFF00000000}"/>
  </bookViews>
  <sheets>
    <sheet name="Entry Form" sheetId="1" r:id="rId1"/>
    <sheet name="Benefit Premiums" sheetId="7" r:id="rId2"/>
    <sheet name="PT Comp Chart &amp; Definitions" sheetId="6" r:id="rId3"/>
    <sheet name="Password" sheetId="5" state="hidden" r:id="rId4"/>
  </sheets>
  <definedNames>
    <definedName name="_2011_Cash_Stipend" comment="&gt;33092" localSheetId="1">#REF!</definedName>
    <definedName name="_2011_Cash_Stipend" comment="&gt;33092">#REF!</definedName>
    <definedName name="Insured" localSheetId="1">'Benefit Premiums'!#REF!</definedName>
    <definedName name="Insured" localSheetId="2">#REF!</definedName>
    <definedName name="Insured">#REF!</definedName>
    <definedName name="_xlnm.Print_Area" localSheetId="1">'Benefit Premiums'!$A$1:$O$65</definedName>
    <definedName name="_xlnm.Print_Area" localSheetId="0">'Entry Form'!$A$2:$K$45</definedName>
    <definedName name="_xlnm.Print_Area" localSheetId="2">'PT Comp Chart &amp; Definitions'!$A$1:$J$66</definedName>
    <definedName name="Z_59B7FD3A_22DC_412F_A2DA_BF6F2F967EE8_.wvu.Cols" localSheetId="1" hidden="1">'Benefit Premiums'!#REF!</definedName>
    <definedName name="Z_59B7FD3A_22DC_412F_A2DA_BF6F2F967EE8_.wvu.PrintArea" localSheetId="0" hidden="1">'Entry Form'!$A$3:$L$78</definedName>
    <definedName name="Z_59B7FD3A_22DC_412F_A2DA_BF6F2F967EE8_.wvu.PrintArea" localSheetId="2" hidden="1">'PT Comp Chart &amp; Definitions'!$A$1:$L$60</definedName>
    <definedName name="Z_A765F8A1_EA9F_47A4_98E7_BABDC0610B6C_.wvu.Cols" localSheetId="1" hidden="1">'Benefit Premiums'!#REF!</definedName>
    <definedName name="Z_A765F8A1_EA9F_47A4_98E7_BABDC0610B6C_.wvu.PrintArea" localSheetId="0" hidden="1">'Entry Form'!$A$3:$L$78</definedName>
    <definedName name="Z_A765F8A1_EA9F_47A4_98E7_BABDC0610B6C_.wvu.PrintArea" localSheetId="2" hidden="1">'PT Comp Chart &amp; Definitions'!$A$1:$L$60</definedName>
    <definedName name="Z_DD2D1DE9_DC61_494D_8692_2464FDBCF83B_.wvu.Cols" localSheetId="1" hidden="1">'Benefit Premiums'!#REF!</definedName>
    <definedName name="Z_DD2D1DE9_DC61_494D_8692_2464FDBCF83B_.wvu.PrintArea" localSheetId="0" hidden="1">'Entry Form'!$A$3:$L$76</definedName>
    <definedName name="Z_DD2D1DE9_DC61_494D_8692_2464FDBCF83B_.wvu.PrintArea" localSheetId="2" hidden="1">'PT Comp Chart &amp; Definitions'!$A$1:$L$58</definedName>
    <definedName name="Z_F092CCFA_CA6F_46CA_ACC2_4C39AB452B0D_.wvu.PrintArea" localSheetId="0" hidden="1">'Entry Form'!$A$3:$L$76</definedName>
    <definedName name="Z_F092CCFA_CA6F_46CA_ACC2_4C39AB452B0D_.wvu.PrintArea" localSheetId="2" hidden="1">'PT Comp Chart &amp; Definitions'!$A$1:$L$58</definedName>
  </definedNames>
  <calcPr calcId="191029"/>
  <customWorkbookViews>
    <customWorkbookView name="Fr. Hubbard - Personal View" guid="{A765F8A1-EA9F-47A4-98E7-BABDC0610B6C}" mergeInterval="0" personalView="1" maximized="1" xWindow="1" yWindow="1" windowWidth="1436" windowHeight="680" activeSheetId="1"/>
    <customWorkbookView name="User - Personal View" guid="{59B7FD3A-22DC-412F-A2DA-BF6F2F967EE8}" mergeInterval="0" personalView="1" maximized="1" windowWidth="1020" windowHeight="549" activeSheetId="1"/>
    <customWorkbookView name="Kirk Bonamici - Personal View" guid="{DD2D1DE9-DC61-494D-8692-2464FDBCF83B}" mergeInterval="0" personalView="1" maximized="1" xWindow="1" yWindow="1" windowWidth="1596" windowHeight="670" activeSheetId="1"/>
    <customWorkbookView name="Valerie Balling - Personal View" guid="{F092CCFA-CA6F-46CA-ACC2-4C39AB452B0D}" mergeInterval="0" personalView="1" maximized="1" xWindow="-11" yWindow="-11" windowWidth="2182" windowHeight="1402"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G11" i="1"/>
  <c r="E70" i="7"/>
  <c r="C70" i="7"/>
  <c r="E69" i="7"/>
  <c r="C69" i="7"/>
  <c r="E68" i="7"/>
  <c r="C68" i="7"/>
  <c r="E67" i="7"/>
  <c r="C67" i="7"/>
  <c r="E65" i="7"/>
  <c r="C65" i="7"/>
  <c r="E64" i="7"/>
  <c r="C64" i="7"/>
  <c r="E63" i="7"/>
  <c r="C63" i="7"/>
  <c r="E62" i="7"/>
  <c r="C62" i="7"/>
  <c r="E60" i="7"/>
  <c r="C60" i="7"/>
  <c r="E59" i="7"/>
  <c r="C59" i="7"/>
  <c r="E58" i="7"/>
  <c r="C58" i="7"/>
  <c r="E57" i="7"/>
  <c r="C57" i="7"/>
  <c r="E55" i="7"/>
  <c r="C55" i="7"/>
  <c r="E54" i="7"/>
  <c r="C54" i="7"/>
  <c r="E53" i="7"/>
  <c r="C53" i="7"/>
  <c r="E52" i="7"/>
  <c r="C52" i="7"/>
  <c r="E50" i="7"/>
  <c r="C50" i="7"/>
  <c r="E49" i="7"/>
  <c r="C49" i="7"/>
  <c r="E48" i="7"/>
  <c r="C48" i="7"/>
  <c r="E47" i="7"/>
  <c r="C47" i="7"/>
  <c r="E45" i="7"/>
  <c r="C45" i="7"/>
  <c r="E44" i="7"/>
  <c r="C44" i="7"/>
  <c r="E43" i="7"/>
  <c r="C43" i="7"/>
  <c r="E42" i="7"/>
  <c r="C42" i="7"/>
  <c r="E40" i="7"/>
  <c r="C40" i="7"/>
  <c r="E39" i="7"/>
  <c r="C39" i="7"/>
  <c r="E38" i="7"/>
  <c r="C38" i="7"/>
  <c r="E37" i="7"/>
  <c r="C37" i="7"/>
  <c r="E33" i="7"/>
  <c r="C33" i="7"/>
  <c r="E32" i="7"/>
  <c r="C32" i="7"/>
  <c r="E31" i="7"/>
  <c r="C31" i="7"/>
  <c r="E30" i="7"/>
  <c r="C30" i="7"/>
  <c r="E28" i="7"/>
  <c r="C28" i="7"/>
  <c r="E27" i="7"/>
  <c r="C27" i="7"/>
  <c r="E26" i="7"/>
  <c r="C26" i="7"/>
  <c r="E25" i="7"/>
  <c r="C25" i="7"/>
  <c r="E23" i="7"/>
  <c r="C23" i="7"/>
  <c r="E22" i="7"/>
  <c r="C22" i="7"/>
  <c r="E21" i="7"/>
  <c r="C21" i="7"/>
  <c r="E20" i="7"/>
  <c r="C20" i="7"/>
  <c r="E16" i="7"/>
  <c r="C16" i="7"/>
  <c r="E15" i="7"/>
  <c r="C15" i="7"/>
  <c r="M13" i="7" l="1"/>
  <c r="G20" i="1" s="1"/>
  <c r="M14" i="7"/>
  <c r="G21" i="1" s="1"/>
  <c r="H40" i="1"/>
  <c r="G40" i="1"/>
  <c r="H39" i="1"/>
  <c r="G39" i="1"/>
  <c r="F30" i="1"/>
  <c r="H20" i="1" l="1"/>
  <c r="H21" i="1"/>
  <c r="G30" i="1"/>
  <c r="G29" i="1"/>
  <c r="F29" i="1"/>
  <c r="B40" i="1" l="1"/>
  <c r="B39" i="1"/>
  <c r="D40" i="1"/>
  <c r="D39" i="1"/>
  <c r="D30" i="1"/>
  <c r="D29" i="1"/>
  <c r="C30" i="1"/>
  <c r="C29" i="1"/>
  <c r="B30" i="1"/>
  <c r="B29" i="1"/>
  <c r="J40" i="1" l="1"/>
  <c r="J39" i="1"/>
  <c r="I30" i="1"/>
  <c r="I29" i="1"/>
  <c r="E29" i="1" s="1"/>
  <c r="L3" i="6" l="1"/>
  <c r="D13" i="6" l="1"/>
  <c r="H6" i="1" s="1"/>
  <c r="D12" i="6"/>
  <c r="G6" i="1" s="1"/>
  <c r="C39" i="1" s="1"/>
  <c r="E39" i="1" s="1"/>
  <c r="C40" i="1" l="1"/>
  <c r="E40" i="1" s="1"/>
  <c r="F39" i="1"/>
  <c r="I40" i="1" l="1"/>
  <c r="K40" i="1" s="1"/>
  <c r="I39" i="1"/>
  <c r="K39" i="1" s="1"/>
  <c r="H29" i="1" l="1"/>
  <c r="J29" i="1" s="1"/>
  <c r="H30" i="1"/>
  <c r="J30" i="1" s="1"/>
</calcChain>
</file>

<file path=xl/sharedStrings.xml><?xml version="1.0" encoding="utf-8"?>
<sst xmlns="http://schemas.openxmlformats.org/spreadsheetml/2006/main" count="253" uniqueCount="195">
  <si>
    <t>(A+B+C+D+E+F+G)</t>
  </si>
  <si>
    <t>Cash Stipend</t>
  </si>
  <si>
    <t>Professional Expenses</t>
  </si>
  <si>
    <t>Insurance Premiums</t>
  </si>
  <si>
    <t>SECA</t>
  </si>
  <si>
    <t>Pension Assessment</t>
  </si>
  <si>
    <t>Continuing Education</t>
  </si>
  <si>
    <t>TOTAL COMPENSATION</t>
  </si>
  <si>
    <t>A</t>
  </si>
  <si>
    <t>B</t>
  </si>
  <si>
    <t>D</t>
  </si>
  <si>
    <t>F</t>
  </si>
  <si>
    <t>I</t>
  </si>
  <si>
    <t>II</t>
  </si>
  <si>
    <t>INSURANCE PLAN</t>
  </si>
  <si>
    <t>Group Life Insurance</t>
  </si>
  <si>
    <t xml:space="preserve">   $50,000 benefit</t>
  </si>
  <si>
    <t xml:space="preserve">   $32,500 benefit (age 70+)</t>
  </si>
  <si>
    <t xml:space="preserve">   Single</t>
  </si>
  <si>
    <t xml:space="preserve">   Family</t>
  </si>
  <si>
    <t>Health Insurance</t>
  </si>
  <si>
    <t>Name of Church</t>
  </si>
  <si>
    <t>Town</t>
  </si>
  <si>
    <t>Name of Clergy</t>
  </si>
  <si>
    <t>Years in present position</t>
  </si>
  <si>
    <t>Other Compensation</t>
  </si>
  <si>
    <t>(SECA) OFFSET</t>
  </si>
  <si>
    <t>PACKAGE</t>
  </si>
  <si>
    <t>Total Insurance Cost</t>
  </si>
  <si>
    <t>Life Insurance  Cost</t>
  </si>
  <si>
    <t>Health Insurance Cost</t>
  </si>
  <si>
    <t>Dental Insurance Cost</t>
  </si>
  <si>
    <t xml:space="preserve">CASH STIPEND </t>
  </si>
  <si>
    <t xml:space="preserve">CONTINUING </t>
  </si>
  <si>
    <t>EDUCATION</t>
  </si>
  <si>
    <t>DEFINITIONS</t>
  </si>
  <si>
    <t xml:space="preserve">   Two Adults</t>
  </si>
  <si>
    <t xml:space="preserve">   Parent/Child(ren)</t>
  </si>
  <si>
    <t>calculate the TOTAL cost of insurance.  This figure will be used in final compensation calculation.</t>
  </si>
  <si>
    <t>Instructions:</t>
  </si>
  <si>
    <t>EPISCOPAL DIOCESE OF NEW JERSEY LIFE, DENTAL AND HEALTH PLANS</t>
  </si>
  <si>
    <t>C*</t>
  </si>
  <si>
    <t>G**</t>
  </si>
  <si>
    <t>EXPENSES</t>
  </si>
  <si>
    <t>Date of Diaconal Ordination mm/dd/yyyy</t>
  </si>
  <si>
    <t>GREATER value used in calculations</t>
  </si>
  <si>
    <t>x CS</t>
  </si>
  <si>
    <t xml:space="preserve"> The dynamic version of this chart adjusts for this calculation.</t>
  </si>
  <si>
    <t>Name of person completing form</t>
  </si>
  <si>
    <t>Title</t>
  </si>
  <si>
    <t>Email Address</t>
  </si>
  <si>
    <t>Telephone Number</t>
  </si>
  <si>
    <t>Questions:</t>
  </si>
  <si>
    <t xml:space="preserve">CS merit increase is only enforced to 20 years in order to allow clergy a variety of opportunities toward the end of their careers. This calculation can still be used for establishing a work experience minimum beyond 20 CS years. </t>
  </si>
  <si>
    <t>CS values from 1.00-10.00 have an increase of 2.5% per year; CS values from 10.01 - 20.00 have an increase of 2% per year. Merit increases above 20 years are not mandatory, but are encouraged.</t>
  </si>
  <si>
    <r>
      <rPr>
        <b/>
        <sz val="12"/>
        <color indexed="8"/>
        <rFont val="Arial Narrow"/>
        <family val="2"/>
      </rPr>
      <t>**</t>
    </r>
    <r>
      <rPr>
        <sz val="12"/>
        <color indexed="8"/>
        <rFont val="Arial Narrow"/>
        <family val="2"/>
      </rPr>
      <t xml:space="preserve"> AMOUNTS NOT REGULATED BY THE STANDING COMMISSION ON CLERICAL COMPENSATION. INSURANCE IS INCLUDED IN COMPLETE COMPENSATION PACKAGE</t>
    </r>
  </si>
  <si>
    <t>Other Comp. (bonus, employer 403(b) contributions)*</t>
  </si>
  <si>
    <t xml:space="preserve">If cleric and her/his family are not insured by the church, please explain why not: </t>
  </si>
  <si>
    <r>
      <t xml:space="preserve">Fill in the amount of the Life, Dental and Health Insurance </t>
    </r>
    <r>
      <rPr>
        <b/>
        <sz val="12"/>
        <color indexed="8"/>
        <rFont val="Arial"/>
        <family val="2"/>
      </rPr>
      <t>ANNUAL</t>
    </r>
    <r>
      <rPr>
        <sz val="12"/>
        <color indexed="8"/>
        <rFont val="Arial"/>
        <family val="2"/>
      </rPr>
      <t xml:space="preserve"> rates in the corresponding boxes under the "red labels" to </t>
    </r>
  </si>
  <si>
    <t>Date appointed present position mm/dd/yyyy</t>
  </si>
  <si>
    <r>
      <rPr>
        <b/>
        <sz val="10"/>
        <color indexed="8"/>
        <rFont val="Arial Narrow"/>
        <family val="2"/>
      </rPr>
      <t xml:space="preserve">Bold </t>
    </r>
    <r>
      <rPr>
        <sz val="10"/>
        <color indexed="8"/>
        <rFont val="Arial Narrow"/>
        <family val="2"/>
      </rPr>
      <t>values established by Diocesan Convention and cannot be decreased.  All other numbers may vary due to negotiation, evaluation, usage or rates.</t>
    </r>
  </si>
  <si>
    <r>
      <t>Cash Stipend is the</t>
    </r>
    <r>
      <rPr>
        <b/>
        <sz val="10"/>
        <color indexed="8"/>
        <rFont val="Arial Narrow"/>
        <family val="2"/>
      </rPr>
      <t xml:space="preserve"> minimum</t>
    </r>
    <r>
      <rPr>
        <sz val="10"/>
        <color indexed="8"/>
        <rFont val="Arial Narrow"/>
        <family val="2"/>
      </rPr>
      <t xml:space="preserve"> required by the Diocesan Convention.  The cleric and church are encouraged to negotiate compensation based on experience and job responsibilities. </t>
    </r>
  </si>
  <si>
    <t>Enter Annual Amounts for Both Years</t>
  </si>
  <si>
    <t>*NOTE: This chart DOES NOT take into consideration any income tax ramifications from "Other Compensation".</t>
  </si>
  <si>
    <t>COMPENSATION COMPONENTS</t>
  </si>
  <si>
    <t>POSITION CATEGORIES</t>
  </si>
  <si>
    <t>INSURANCE</t>
  </si>
  <si>
    <t>Position Categories</t>
  </si>
  <si>
    <t>Compensation Details</t>
  </si>
  <si>
    <t>IMPORTANT:  this form is completely self-calculating and is not intended to need manual adjustment.  If you feel it is incorrect or needs to be manually adjusted</t>
  </si>
  <si>
    <t>Church/Clergy Details</t>
  </si>
  <si>
    <t>for your purposes, please contact Pat Hawkins at phawkins@dioceseofnj.org.</t>
  </si>
  <si>
    <r>
      <t xml:space="preserve">"YEARS OF PENSION </t>
    </r>
    <r>
      <rPr>
        <b/>
        <sz val="12"/>
        <color indexed="8"/>
        <rFont val="Arial Narrow"/>
        <family val="2"/>
      </rPr>
      <t xml:space="preserve">CREDITED SERVICE" (CS)  = years (xx.xx) of credited service as per Church Pension Fund ANNUAL STATEMENT </t>
    </r>
    <r>
      <rPr>
        <b/>
        <u/>
        <sz val="12"/>
        <color indexed="8"/>
        <rFont val="Arial Narrow"/>
        <family val="2"/>
      </rPr>
      <t>as of January of the year being projected.</t>
    </r>
  </si>
  <si>
    <t xml:space="preserve">Annual Insurance Premiums </t>
  </si>
  <si>
    <t>Password to unprotect sheet:</t>
  </si>
  <si>
    <t>dnjsccc</t>
  </si>
  <si>
    <t>REQUIRED ENTRY</t>
  </si>
  <si>
    <t>Diocese of New Jersey Part-Time Clergy Compensation Report &amp; Projection - Entry Form</t>
  </si>
  <si>
    <t xml:space="preserve">Self-Employment </t>
  </si>
  <si>
    <t xml:space="preserve">HOUSING </t>
  </si>
  <si>
    <t xml:space="preserve">Contributions Act </t>
  </si>
  <si>
    <t>PENSION  ASSESSMENT</t>
  </si>
  <si>
    <t xml:space="preserve">PROFESSIONAL </t>
  </si>
  <si>
    <t xml:space="preserve">TOTAL </t>
  </si>
  <si>
    <t xml:space="preserve">MINIMUM </t>
  </si>
  <si>
    <t xml:space="preserve">COST </t>
  </si>
  <si>
    <t>(Non-retired only)</t>
  </si>
  <si>
    <t>COST</t>
  </si>
  <si>
    <t xml:space="preserve">COMPENSATION </t>
  </si>
  <si>
    <t>WORK UNITs (WU)</t>
  </si>
  <si>
    <t>OFFSET</t>
  </si>
  <si>
    <t>Diocesan Min 50%</t>
  </si>
  <si>
    <t>(IF NO RECTORY)</t>
  </si>
  <si>
    <t xml:space="preserve">Active Clergy </t>
  </si>
  <si>
    <t>Negotiated</t>
  </si>
  <si>
    <t>[(A x WU) x 7.65%]</t>
  </si>
  <si>
    <t>[((A x WU)+B+C) x 18%]</t>
  </si>
  <si>
    <t>[(4500/12) x WU]</t>
  </si>
  <si>
    <t>[(1075/12) x WU]</t>
  </si>
  <si>
    <t>Retired Clergy</t>
  </si>
  <si>
    <t>(A+B+C+E+F+G)</t>
  </si>
  <si>
    <t>STIPEND</t>
  </si>
  <si>
    <t>CASH</t>
  </si>
  <si>
    <t xml:space="preserve">MIN. PER </t>
  </si>
  <si>
    <r>
      <t xml:space="preserve">Assumptions:  </t>
    </r>
    <r>
      <rPr>
        <sz val="12"/>
        <color indexed="8"/>
        <rFont val="Arial Narrow"/>
        <family val="2"/>
      </rPr>
      <t xml:space="preserve">Sample calculations based on </t>
    </r>
    <r>
      <rPr>
        <b/>
        <sz val="12"/>
        <color indexed="8"/>
        <rFont val="Arial Narrow"/>
        <family val="2"/>
      </rPr>
      <t xml:space="preserve">PART TIME EMPLOYMENT </t>
    </r>
    <r>
      <rPr>
        <sz val="12"/>
        <color indexed="8"/>
        <rFont val="Arial Narrow"/>
        <family val="2"/>
      </rPr>
      <t xml:space="preserve">and the following: </t>
    </r>
  </si>
  <si>
    <t xml:space="preserve">If a cleric is living in church provided housing and a housing equity amount is paid into a tax deferred account on behalf of the cleric (such as a 403(b)), that amount is NOT included in the </t>
  </si>
  <si>
    <t xml:space="preserve">    SECA offset calculation, but the Fair Rental Value of the church provided housing and the cost of utilities is used. [({A x WU} + FRV + Utilities) x 7.65%]</t>
  </si>
  <si>
    <t>If the cleric is living in church provided housing, any housing equity amount and the cost of utilities (if paid by the church) must be included in the Pension Assessment calculation.</t>
  </si>
  <si>
    <t xml:space="preserve">    [(({A x WU} + B + C + Utilities) x 1.3) x 18%]</t>
  </si>
  <si>
    <t xml:space="preserve">Churches are encouraged to ensure that the cleric has adequate Medical/Dental/Life Insurance. If cleric has insurance coverage from a spouse or partner, the cleric may negotiate with the church for </t>
  </si>
  <si>
    <t xml:space="preserve">For the purposes of this report, DO NOT change cash stipend and housing equity or subsidy allocation based on W-2 information reported to the IRS. </t>
  </si>
  <si>
    <t>Utilities:  Amounts paid to the clergy or directly to suppliers on behalf of the clergy for utilities (including gas, water, sewer, electric, phone, etc.)</t>
  </si>
  <si>
    <r>
      <t xml:space="preserve">Active clergy: </t>
    </r>
    <r>
      <rPr>
        <sz val="10"/>
        <color theme="1"/>
        <rFont val="Arial Narrow"/>
        <family val="2"/>
      </rPr>
      <t>Under age 72 and not claiming retirement benefits from the Church Pension Fund. Active cleric is entitled to have a Pension Assessment paid by the church he/she works for.</t>
    </r>
  </si>
  <si>
    <r>
      <rPr>
        <b/>
        <sz val="10"/>
        <color theme="1"/>
        <rFont val="Arial Narrow"/>
        <family val="2"/>
      </rPr>
      <t>“Work Unit” (WU):</t>
    </r>
    <r>
      <rPr>
        <sz val="10"/>
        <color theme="1"/>
        <rFont val="Arial Narrow"/>
        <family val="2"/>
      </rPr>
      <t xml:space="preserve"> A block of time noted as morning, afternoon, evening - usually 2½ to 4 hours in length.  A 3/4 time position is equal to 9 work units, a 1/2 time position is equal to 6 work units, </t>
    </r>
  </si>
  <si>
    <t xml:space="preserve">    a 1/4 time position is equal to 3 work units.</t>
  </si>
  <si>
    <r>
      <rPr>
        <b/>
        <sz val="10"/>
        <color theme="1"/>
        <rFont val="Arial Narrow"/>
        <family val="2"/>
      </rPr>
      <t>Credited Service (CS):</t>
    </r>
    <r>
      <rPr>
        <sz val="10"/>
        <color theme="1"/>
        <rFont val="Arial Narrow"/>
        <family val="2"/>
      </rPr>
      <t xml:space="preserve"> Provided by Church Pension Fund on the NEW ANNUAL STATEMENT.  This calculation offers clergy and congregations a metric for the minimum cash stipend based on experience.</t>
    </r>
  </si>
  <si>
    <t xml:space="preserve">    The SCCC will enforce using this calculation through 20 YCS in order to allow clergy the option of various opportunities toward the end of their careers, though it can be used for the clergy person's entire career.</t>
  </si>
  <si>
    <r>
      <rPr>
        <b/>
        <sz val="10"/>
        <color theme="1"/>
        <rFont val="Arial Narrow"/>
        <family val="2"/>
      </rPr>
      <t>Cash Stipend Minimum:</t>
    </r>
    <r>
      <rPr>
        <sz val="10"/>
        <color theme="1"/>
        <rFont val="Arial Narrow"/>
        <family val="2"/>
      </rPr>
      <t xml:space="preserve"> Amount is recommended by The Standing Commission on Clerical Compensation.  It is 1/12 of the range of minimum salaries of the various clergy position categories.</t>
    </r>
  </si>
  <si>
    <r>
      <t xml:space="preserve">Professional Expenses:  </t>
    </r>
    <r>
      <rPr>
        <sz val="10"/>
        <color theme="1"/>
        <rFont val="Arial Narrow"/>
        <family val="2"/>
      </rPr>
      <t>This minimum includes reimbursement for travel expenses for work related activities, functions, seminars, etc. to maintain or improve work related skills; car mileage at</t>
    </r>
  </si>
  <si>
    <t xml:space="preserve"> IRS rates; professional journals and books related to work; hospitality and entertainment, vestments and clerical attire, etc.  </t>
  </si>
  <si>
    <t>NOTE: All items (books, computers, etc.) purchased with these monies belong to the church.</t>
  </si>
  <si>
    <r>
      <rPr>
        <b/>
        <sz val="10"/>
        <color theme="1"/>
        <rFont val="Arial Narrow"/>
        <family val="2"/>
      </rPr>
      <t>Continuing Education:</t>
    </r>
    <r>
      <rPr>
        <sz val="10"/>
        <color theme="1"/>
        <rFont val="Arial Narrow"/>
        <family val="2"/>
      </rPr>
      <t xml:space="preserve">  This minimum amount may be applied to fees for work related workshops, seminars, classes and courses to maintain and improve work related skills.</t>
    </r>
  </si>
  <si>
    <t xml:space="preserve">a Roth IRA, for example), however the cleric is responsible for paying all taxes associated with that additional income. </t>
  </si>
  <si>
    <r>
      <rPr>
        <b/>
        <sz val="10"/>
        <color theme="1"/>
        <rFont val="Arial Narrow"/>
        <family val="2"/>
      </rPr>
      <t>NOTE B:</t>
    </r>
    <r>
      <rPr>
        <sz val="10"/>
        <color theme="1"/>
        <rFont val="Arial Narrow"/>
        <family val="2"/>
      </rPr>
      <t xml:space="preserve"> Churches are encouraged to consider having a Life Insurance policy for the cleric payable TO THE CHURCH in case of his/her unexpected death to cover loss of income during that time.</t>
    </r>
  </si>
  <si>
    <r>
      <t xml:space="preserve">Cash Stipend: </t>
    </r>
    <r>
      <rPr>
        <sz val="10"/>
        <color theme="1"/>
        <rFont val="Arial Narrow"/>
        <family val="2"/>
      </rPr>
      <t xml:space="preserve">yearly salary, bonuses, one-time cash payments, tuition paid for dependents, &amp; any salary reduction used to fund an annuity, TSA (tax sheltered annuities), 403(b) plans, </t>
    </r>
  </si>
  <si>
    <t xml:space="preserve">    or RSVP (Retirement Savings Program).</t>
  </si>
  <si>
    <r>
      <rPr>
        <b/>
        <sz val="10"/>
        <color theme="1"/>
        <rFont val="Arial Narrow"/>
        <family val="2"/>
      </rPr>
      <t>Social Security:</t>
    </r>
    <r>
      <rPr>
        <sz val="10"/>
        <color theme="1"/>
        <rFont val="Arial Narrow"/>
        <family val="2"/>
      </rPr>
      <t xml:space="preserve"> Any payments given to offset the cost for self employment taxes in accordance with Self-Employment Contributions Act (SECA) tax, which is the self-employed version of the FICA tax employees pay. </t>
    </r>
  </si>
  <si>
    <t xml:space="preserve">    Clergy are considered employees for Federal Income Tax purposes, but as self-employed for Social Security purposes.</t>
  </si>
  <si>
    <t xml:space="preserve">    If the clergy person chooses to "opt-out" of Social Security, the congregation is still obligated to pay its full portion of the SECA Offset, and clergy person takes responsibility for the tax liability.</t>
  </si>
  <si>
    <t>Active
Clergy</t>
  </si>
  <si>
    <t>Retired
Clergy</t>
  </si>
  <si>
    <t>Housing Cost Offset</t>
  </si>
  <si>
    <t>Fair Rental Value of Rectory
(if applicable)</t>
  </si>
  <si>
    <t>Total Annual Cost of Utilities
(if applicable)</t>
  </si>
  <si>
    <t>Active Clergy</t>
  </si>
  <si>
    <t>Number of Work Units</t>
  </si>
  <si>
    <r>
      <rPr>
        <b/>
        <sz val="11"/>
        <color theme="1"/>
        <rFont val="Arial Narrow"/>
        <family val="2"/>
      </rPr>
      <t>*NOTE:</t>
    </r>
    <r>
      <rPr>
        <sz val="11"/>
        <color theme="1"/>
        <rFont val="Arial Narrow"/>
        <family val="2"/>
      </rPr>
      <t xml:space="preserve"> This chart does not calculate SECA Offset on the Housing Equity amount (Min. $2,800).  If the cleric opts to receive that money, the SECA calculation will need to be adjusted. </t>
    </r>
  </si>
  <si>
    <r>
      <rPr>
        <b/>
        <sz val="11"/>
        <rFont val="Arial Narrow"/>
        <family val="2"/>
      </rPr>
      <t>*NOTE:</t>
    </r>
    <r>
      <rPr>
        <sz val="11"/>
        <rFont val="Arial Narrow"/>
        <family val="2"/>
      </rPr>
      <t xml:space="preserve"> This chart does not calculate SECA Offset on the Housing Equity amount (Min. $2,800).  If the cleric opts to receive that money, the SECA calculation will need to be adjusted. </t>
    </r>
  </si>
  <si>
    <t>2024 MONTHLY RATES</t>
  </si>
  <si>
    <t>2024 ANNUAL RATES</t>
  </si>
  <si>
    <t>ANTHEM BCBS Bluecard PPO 100 or CIGNA OAP PPO 100</t>
  </si>
  <si>
    <t>ANTHEM BCBS Bluecard PPO 80 or CIGNA OAP PPO 80</t>
  </si>
  <si>
    <r>
      <t xml:space="preserve">Housing Equity: </t>
    </r>
    <r>
      <rPr>
        <sz val="10"/>
        <color theme="1"/>
        <rFont val="Arial Narrow"/>
        <family val="2"/>
      </rPr>
      <t xml:space="preserve">This minimum annual amount is designated at $2,800 allocated when Rectory is provided. That money may be paid into a tax sheltered annuity or directly to the cleric (to put into </t>
    </r>
  </si>
  <si>
    <t>Congregations are required to pay 100% of the premium for any plan for all clergy and lay employees who work at least 1,000 hours per year unless the cleric or lay employee has other coverage and opts out of church provided insurance.</t>
  </si>
  <si>
    <t>COMPREHENSIVE</t>
  </si>
  <si>
    <t>PREMIUM</t>
  </si>
  <si>
    <t>Dental Insurance</t>
  </si>
  <si>
    <t>Years of Pension Credit CS (CPG Jan 1 2025)</t>
  </si>
  <si>
    <t>UPON COMPLETION OF THE ENTRIES IN THIS ENTIRE TOP TABLE AND VERIFICATION OF THE AMOUNTS IN THE 2024 REPORT AND 2025 PROJECTIONS BELOW, PLEASE SEND A SAVED COPY OF THIS EXCEL FILE (ALL TABS) TO SCCC@DIOCESEOFNJ.ORG BY MARCH 1, 2025.</t>
  </si>
  <si>
    <t>2024 Cash Stipend Per Work Unit</t>
  </si>
  <si>
    <t>2025 YCS MINIMUM Per Work Unit</t>
  </si>
  <si>
    <t>Professional Expenses (2024 Actual, 2025 Budgeted) - $4,500 Full Time minimum</t>
  </si>
  <si>
    <t>Cont. Education (2024 Actual, 2025 Budgeted) - FT minimum $1,075</t>
  </si>
  <si>
    <t>Diocese of New Jersey - 2024 Part-Time Clergy Compensation Report Form</t>
  </si>
  <si>
    <t>Diocese of New Jersey Part-Time Clergy Compensation Projection for January 2025 - December 2025</t>
  </si>
  <si>
    <t>RENEWAL PREMIUM RATES FOR 2024 &amp; 2025</t>
  </si>
  <si>
    <t>Do not enter figures for compensation in lieu of health insurance. Such compensation must be included as taxable &amp; pensionable compensation.</t>
  </si>
  <si>
    <t>2025 MONTHLY RATES</t>
  </si>
  <si>
    <t>2025 ANNUAL RATES</t>
  </si>
  <si>
    <t>HSA Contribution</t>
  </si>
  <si>
    <t>BASIC - 2025 DIOCESAN BASE PLAN</t>
  </si>
  <si>
    <t>ANTHEM BCBS Bluecard PPO 90 or CIGNA OAP PPO 90 - 2025 DIOCESAN BASE PLAN</t>
  </si>
  <si>
    <t xml:space="preserve">**Anthem BCBS CDHP 20/HSA or CIGNA OAP CDHP 20/HSA </t>
  </si>
  <si>
    <t>** The CDHP 20/HSA is a high-deductible/health savings account plan. The Benefits Committee has determined that this is an acceptable alternative to the standard plan (PPO 90) only if the church contributes the full amount of the out of pocket maximum is contributed to the HSA.</t>
  </si>
  <si>
    <t>***Anthem BCBS Bluecard or CIGNA OAP MSP PPO 100 - Medicare Secondary Payer Plan</t>
  </si>
  <si>
    <t>***Anthem BCBS Bluecard or CIGNA OAP MSP PPO 90 - Medicare Secondary Payer Plan</t>
  </si>
  <si>
    <t>** MSP plans are Medicare Secondary Payer Small Employer Exception Plans. These plans allow Medicare Part A to be the primary insurance for hospitalization for anyone who is over age 65 and still employed. Medicare Part A and MSP SEE Certification required to enroll.</t>
  </si>
  <si>
    <t>***Anthem BCBS Bluecard or CIGNA OAP MSP PPO 80 - Medicare Secondary Payer Plan</t>
  </si>
  <si>
    <t>2025 COLA Increase - 2.5% Minimum</t>
  </si>
  <si>
    <t>Diocese of New Jersey Base Part-Time Clergy Salary Schedule for January 2025 - December 2025</t>
  </si>
  <si>
    <t>E</t>
  </si>
  <si>
    <t xml:space="preserve">Medical/Dental/Life Insurance Expenses based on 2025 Rate Chart Diocesan Base Plan coverage single and family premiums. Cost will vary depending on coverage.  </t>
  </si>
  <si>
    <t xml:space="preserve">    additional remuneration to offset premium costs of that coverage. Additional remuneration is taxable and pensionable.</t>
  </si>
  <si>
    <t>Medicare rules prohibit incentivizing retired clergy for not taking employer provided health insurance. Retirees scheduled to work over 1,000 hrs/yr are not eligible for the Group Medicare Advantage plan through the Medical Trust.</t>
  </si>
  <si>
    <t>The SECA Offset calcuation does NOT include the Housing Equity amnout ($2,800). If that amount is provided directly to the cleric, it must be added to Cash Stipend to calculate the SECA offset. [({A x WU} + B) x 7.65%]</t>
  </si>
  <si>
    <t xml:space="preserve">    Cleric 72 and older have no limit on income and still receive their full Pension benefits, however retirees scheduled to work at least 1,000 hrs/yr are not eligible for the Group Medicare Advantage plan through the Medical Trust.</t>
  </si>
  <si>
    <t xml:space="preserve">    Total compensation includes any housing (e.g. rectory) and/or utilities paid for by the church. For all rules regarding retirement compensation, please go to www.cpg.org</t>
  </si>
  <si>
    <r>
      <rPr>
        <b/>
        <sz val="10"/>
        <color theme="1"/>
        <rFont val="Arial Narrow"/>
        <family val="2"/>
      </rPr>
      <t>Retired clergy:</t>
    </r>
    <r>
      <rPr>
        <sz val="10"/>
        <color theme="1"/>
        <rFont val="Arial Narrow"/>
        <family val="2"/>
      </rPr>
      <t xml:space="preserve">  Receiving retirement benefits from the Church Pension Fund.  For 2024 clerics under age 72 are allowed to make up to $44,200 total compensation a year and still receive full Pension benefits. The income limit for 2025 has not yet been released.  </t>
    </r>
  </si>
  <si>
    <r>
      <rPr>
        <b/>
        <sz val="10"/>
        <color indexed="8"/>
        <rFont val="Arial Narrow"/>
        <family val="2"/>
      </rPr>
      <t>Pension Base:</t>
    </r>
    <r>
      <rPr>
        <sz val="10"/>
        <color indexed="8"/>
        <rFont val="Arial Narrow"/>
        <family val="2"/>
      </rPr>
      <t xml:space="preserve"> The total of Cash Stipend, SECA Offset, Housing Subsidy, Calculated Value of Employer Provided Housing, Housing Equity, Utilities, and any additional compensation. (See Pension Base Definitions for further clarification.)</t>
    </r>
  </si>
  <si>
    <t>Pension Base Definitions</t>
  </si>
  <si>
    <t>Calculated Value of Employer Provided Housing: For pension purposes, the value of employer provided housing will be assumed at 30% of the total cash stipend, SECA Offset, Housing Equity, utilities, and any additional compensation.</t>
  </si>
  <si>
    <r>
      <rPr>
        <b/>
        <sz val="10"/>
        <color theme="1"/>
        <rFont val="Arial Narrow"/>
        <family val="2"/>
      </rPr>
      <t>Pension Assessment:</t>
    </r>
    <r>
      <rPr>
        <sz val="10"/>
        <color theme="1"/>
        <rFont val="Arial Narrow"/>
        <family val="2"/>
      </rPr>
      <t xml:space="preserve"> 18% of Pension Base</t>
    </r>
  </si>
  <si>
    <r>
      <t xml:space="preserve">Insurance Premiums:  </t>
    </r>
    <r>
      <rPr>
        <sz val="10"/>
        <color theme="1"/>
        <rFont val="Arial Narrow"/>
        <family val="2"/>
      </rPr>
      <t xml:space="preserve">Group Health Insurance Rate (Medical, Dental, Life insurance). Short- and long-term disability are provided and paid by the Church Pension Fund. </t>
    </r>
  </si>
  <si>
    <r>
      <t xml:space="preserve">NOTE A: </t>
    </r>
    <r>
      <rPr>
        <sz val="10"/>
        <color theme="1"/>
        <rFont val="Arial Narrow"/>
        <family val="2"/>
      </rPr>
      <t>While Housing Subsidy and Health Insurance  are not required, it is recommended that clergy and congregations use prorated full-time minimums as a basis for those negotiations.</t>
    </r>
    <r>
      <rPr>
        <b/>
        <sz val="10"/>
        <color theme="1"/>
        <rFont val="Arial Narrow"/>
        <family val="2"/>
      </rPr>
      <t xml:space="preserve"> </t>
    </r>
  </si>
  <si>
    <t xml:space="preserve">        Health insurance is required for those working 3/4 time or more.</t>
  </si>
  <si>
    <t xml:space="preserve">        This is separate from the life insurance policy through Church Life as required under Canon 33 for those working at least half time.</t>
  </si>
  <si>
    <t>* If cleric's combined compensation of cash stipend, housing Subsidy and/or equity and utilities is MORE THAN $176,100, the amount over $176,100 is multiplied by 1.45% and then added to $12,898.</t>
  </si>
  <si>
    <t>Is your congregation in transition, and have you had a Rector, Vicar, Priest-in-Charge, Interim, or Deacon Administrator during the last 6 months of 2024? If so,  you must complete the remainder of this form.</t>
  </si>
  <si>
    <t>Is your cleric requesting a waiver of COLA increase? If so, this report must completed and submitted by the cleric with such request.</t>
  </si>
  <si>
    <t>Does the cleric live in housing owned by the church?</t>
  </si>
  <si>
    <t xml:space="preserve">Congregations are required to pay 100% of the premium for any plan for all clergy and lay employees who work at least 1,500 hours per year unless the cleric or lay employee has other coverage and opts out of church provided insurance. Congregations are strongly encouraged to provide a cash incentive equal to the deductible amount to offset the higher out of pocket costs for those moving from the PPO 100.									
									</t>
  </si>
  <si>
    <t>Deductible Contribution</t>
  </si>
  <si>
    <t>HSA/Deductible Contribution</t>
  </si>
  <si>
    <t>2025  Cash Stipend (COLA INCREASE)</t>
  </si>
  <si>
    <t>2025 Base Stipend
(YCS as of Jan.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</si>
</sst>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8" formatCode="&quot;$&quot;#,##0.00_);[Red]\(&quot;$&quot;#,##0.00\)"/>
    <numFmt numFmtId="43" formatCode="_(* #,##0.00_);_(* \(#,##0.00\);_(* &quot;-&quot;??_);_(@_)"/>
    <numFmt numFmtId="164" formatCode="[&lt;=9999999]###\-####;\(###\)\ ###\-####"/>
    <numFmt numFmtId="165" formatCode="0.0%"/>
    <numFmt numFmtId="166" formatCode="m/d/yyyy;@"/>
  </numFmts>
  <fonts count="47" x14ac:knownFonts="1">
    <font>
      <sz val="11"/>
      <color theme="1"/>
      <name val="Calibri"/>
      <family val="2"/>
      <scheme val="minor"/>
    </font>
    <font>
      <b/>
      <sz val="11"/>
      <color indexed="8"/>
      <name val="Arial Narrow"/>
      <family val="2"/>
    </font>
    <font>
      <sz val="12"/>
      <color indexed="8"/>
      <name val="Arial Narrow"/>
      <family val="2"/>
    </font>
    <font>
      <b/>
      <sz val="12"/>
      <color indexed="8"/>
      <name val="Arial"/>
      <family val="2"/>
    </font>
    <font>
      <sz val="12"/>
      <color indexed="8"/>
      <name val="Arial"/>
      <family val="2"/>
    </font>
    <font>
      <b/>
      <sz val="12"/>
      <color indexed="8"/>
      <name val="Arial Narrow"/>
      <family val="2"/>
    </font>
    <font>
      <b/>
      <u/>
      <sz val="12"/>
      <color indexed="8"/>
      <name val="Arial Narrow"/>
      <family val="2"/>
    </font>
    <font>
      <b/>
      <sz val="11"/>
      <color theme="1"/>
      <name val="Calibri"/>
      <family val="2"/>
      <scheme val="minor"/>
    </font>
    <font>
      <sz val="11"/>
      <color theme="1"/>
      <name val="Arial Narrow"/>
      <family val="2"/>
    </font>
    <font>
      <b/>
      <sz val="11"/>
      <color theme="1"/>
      <name val="Arial Narrow"/>
      <family val="2"/>
    </font>
    <font>
      <b/>
      <sz val="10"/>
      <color theme="1"/>
      <name val="Arial Narrow"/>
      <family val="2"/>
    </font>
    <font>
      <b/>
      <sz val="11"/>
      <color theme="1"/>
      <name val="Arial"/>
      <family val="2"/>
    </font>
    <font>
      <sz val="12"/>
      <color theme="1"/>
      <name val="Arial"/>
      <family val="2"/>
    </font>
    <font>
      <b/>
      <sz val="12"/>
      <color theme="1"/>
      <name val="Arial"/>
      <family val="2"/>
    </font>
    <font>
      <b/>
      <sz val="12"/>
      <color theme="1"/>
      <name val="Arial Narrow"/>
      <family val="2"/>
    </font>
    <font>
      <u/>
      <sz val="12"/>
      <color theme="1"/>
      <name val="Arial Narrow"/>
      <family val="2"/>
    </font>
    <font>
      <sz val="12"/>
      <color theme="1"/>
      <name val="Arial Narrow"/>
      <family val="2"/>
    </font>
    <font>
      <b/>
      <sz val="12"/>
      <color theme="1"/>
      <name val="Calibri"/>
      <family val="2"/>
      <scheme val="minor"/>
    </font>
    <font>
      <b/>
      <i/>
      <sz val="11"/>
      <color theme="1"/>
      <name val="Arial Narrow"/>
      <family val="2"/>
    </font>
    <font>
      <sz val="10.5"/>
      <color theme="1"/>
      <name val="Arial Narrow"/>
      <family val="2"/>
    </font>
    <font>
      <b/>
      <sz val="14"/>
      <color theme="1"/>
      <name val="Arial"/>
      <family val="2"/>
    </font>
    <font>
      <b/>
      <sz val="12"/>
      <color rgb="FFFF0000"/>
      <name val="Arial Narrow"/>
      <family val="2"/>
    </font>
    <font>
      <b/>
      <sz val="11.5"/>
      <color theme="1"/>
      <name val="Arial Narrow"/>
      <family val="2"/>
    </font>
    <font>
      <b/>
      <sz val="11"/>
      <color rgb="FFFF0000"/>
      <name val="Arial"/>
      <family val="2"/>
    </font>
    <font>
      <sz val="12"/>
      <color rgb="FFFF0000"/>
      <name val="Arial"/>
      <family val="2"/>
    </font>
    <font>
      <b/>
      <sz val="9"/>
      <color theme="1"/>
      <name val="Arial Narrow"/>
      <family val="2"/>
    </font>
    <font>
      <sz val="10"/>
      <color theme="1"/>
      <name val="Arial Narrow"/>
      <family val="2"/>
    </font>
    <font>
      <sz val="10"/>
      <color theme="1"/>
      <name val="Calibri"/>
      <family val="2"/>
      <scheme val="minor"/>
    </font>
    <font>
      <b/>
      <sz val="10"/>
      <color indexed="8"/>
      <name val="Arial Narrow"/>
      <family val="2"/>
    </font>
    <font>
      <sz val="10"/>
      <color indexed="8"/>
      <name val="Arial Narrow"/>
      <family val="2"/>
    </font>
    <font>
      <b/>
      <sz val="10"/>
      <color theme="1"/>
      <name val="Calibri"/>
      <family val="2"/>
      <scheme val="minor"/>
    </font>
    <font>
      <u/>
      <sz val="10"/>
      <color theme="1"/>
      <name val="Arial Narrow"/>
      <family val="2"/>
    </font>
    <font>
      <sz val="10"/>
      <color theme="1"/>
      <name val="Symbol"/>
      <family val="1"/>
      <charset val="2"/>
    </font>
    <font>
      <i/>
      <sz val="10"/>
      <color theme="1"/>
      <name val="Arial Narrow"/>
      <family val="2"/>
    </font>
    <font>
      <b/>
      <i/>
      <u/>
      <sz val="14"/>
      <color rgb="FFFF0000"/>
      <name val="Arial Narrow"/>
      <family val="2"/>
    </font>
    <font>
      <b/>
      <sz val="12"/>
      <name val="Arial"/>
      <family val="2"/>
    </font>
    <font>
      <b/>
      <sz val="10"/>
      <name val="Arial Narrow"/>
      <family val="2"/>
    </font>
    <font>
      <b/>
      <sz val="11"/>
      <name val="Arial Narrow"/>
      <family val="2"/>
    </font>
    <font>
      <sz val="11"/>
      <name val="Calibri"/>
      <family val="2"/>
      <scheme val="minor"/>
    </font>
    <font>
      <sz val="11"/>
      <name val="Arial Narrow"/>
      <family val="2"/>
    </font>
    <font>
      <u/>
      <sz val="11"/>
      <color theme="10"/>
      <name val="Calibri"/>
      <family val="2"/>
      <scheme val="minor"/>
    </font>
    <font>
      <sz val="11"/>
      <color rgb="FFFF0000"/>
      <name val="Arial"/>
      <family val="2"/>
    </font>
    <font>
      <sz val="11"/>
      <color theme="1"/>
      <name val="Arial"/>
      <family val="2"/>
    </font>
    <font>
      <b/>
      <sz val="12"/>
      <color rgb="FFFF0000"/>
      <name val="Calibri"/>
      <family val="2"/>
      <scheme val="minor"/>
    </font>
    <font>
      <b/>
      <sz val="11"/>
      <color theme="0"/>
      <name val="Calibri"/>
      <family val="2"/>
      <scheme val="minor"/>
    </font>
    <font>
      <b/>
      <sz val="11"/>
      <color theme="0"/>
      <name val="Arial"/>
      <family val="2"/>
    </font>
    <font>
      <sz val="12"/>
      <color rgb="FF000000"/>
      <name val="Arial"/>
      <family val="2"/>
    </font>
  </fonts>
  <fills count="16">
    <fill>
      <patternFill patternType="none"/>
    </fill>
    <fill>
      <patternFill patternType="gray125"/>
    </fill>
    <fill>
      <patternFill patternType="solid">
        <fgColor rgb="FFFFFF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1"/>
        <bgColor indexed="64"/>
      </patternFill>
    </fill>
    <fill>
      <patternFill patternType="solid">
        <fgColor rgb="FFFFFFCC"/>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0000"/>
        <bgColor indexed="64"/>
      </patternFill>
    </fill>
    <fill>
      <patternFill patternType="solid">
        <fgColor rgb="FFFFFFCC"/>
        <bgColor rgb="FF000000"/>
      </patternFill>
    </fill>
    <fill>
      <patternFill patternType="solid">
        <fgColor rgb="FFFFE4F7"/>
        <bgColor indexed="64"/>
      </patternFill>
    </fill>
    <fill>
      <patternFill patternType="solid">
        <fgColor theme="0"/>
        <bgColor indexed="64"/>
      </patternFill>
    </fill>
  </fills>
  <borders count="13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indexed="64"/>
      </top>
      <bottom/>
      <diagonal/>
    </border>
    <border>
      <left style="thin">
        <color rgb="FFC00000"/>
      </left>
      <right style="thin">
        <color rgb="FFC00000"/>
      </right>
      <top style="thin">
        <color rgb="FFC00000"/>
      </top>
      <bottom style="thin">
        <color rgb="FFC00000"/>
      </bottom>
      <diagonal/>
    </border>
    <border>
      <left style="medium">
        <color theme="1"/>
      </left>
      <right/>
      <top style="thin">
        <color indexed="64"/>
      </top>
      <bottom style="thin">
        <color indexed="64"/>
      </bottom>
      <diagonal/>
    </border>
    <border>
      <left/>
      <right/>
      <top/>
      <bottom style="thin">
        <color rgb="FFC00000"/>
      </bottom>
      <diagonal/>
    </border>
    <border>
      <left style="medium">
        <color indexed="64"/>
      </left>
      <right style="medium">
        <color rgb="FF000000"/>
      </right>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medium">
        <color indexed="64"/>
      </left>
      <right style="thick">
        <color indexed="64"/>
      </right>
      <top style="thin">
        <color indexed="64"/>
      </top>
      <bottom style="thin">
        <color indexed="64"/>
      </bottom>
      <diagonal/>
    </border>
    <border>
      <left style="thick">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ck">
        <color indexed="64"/>
      </right>
      <top/>
      <bottom style="thin">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medium">
        <color indexed="64"/>
      </right>
      <top/>
      <bottom style="thin">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thick">
        <color indexed="64"/>
      </top>
      <bottom style="medium">
        <color theme="1"/>
      </bottom>
      <diagonal/>
    </border>
    <border>
      <left/>
      <right style="medium">
        <color indexed="64"/>
      </right>
      <top style="thick">
        <color indexed="64"/>
      </top>
      <bottom style="medium">
        <color theme="1"/>
      </bottom>
      <diagonal/>
    </border>
    <border>
      <left style="thin">
        <color indexed="64"/>
      </left>
      <right style="medium">
        <color indexed="64"/>
      </right>
      <top style="thin">
        <color indexed="64"/>
      </top>
      <bottom style="thin">
        <color indexed="64"/>
      </bottom>
      <diagonal/>
    </border>
    <border>
      <left/>
      <right/>
      <top style="thick">
        <color rgb="FFFF0000"/>
      </top>
      <bottom/>
      <diagonal/>
    </border>
    <border>
      <left style="thick">
        <color rgb="FFFF0000"/>
      </left>
      <right/>
      <top/>
      <bottom/>
      <diagonal/>
    </border>
    <border>
      <left style="thin">
        <color rgb="FFC00000"/>
      </left>
      <right style="thick">
        <color rgb="FFFF0000"/>
      </right>
      <top style="thin">
        <color rgb="FFC00000"/>
      </top>
      <bottom style="thin">
        <color rgb="FFC00000"/>
      </bottom>
      <diagonal/>
    </border>
    <border>
      <left/>
      <right style="thick">
        <color rgb="FFFF0000"/>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thin">
        <color rgb="FFC00000"/>
      </left>
      <right style="thin">
        <color rgb="FFC00000"/>
      </right>
      <top/>
      <bottom style="thin">
        <color rgb="FFC00000"/>
      </bottom>
      <diagonal/>
    </border>
    <border>
      <left style="thin">
        <color rgb="FFC00000"/>
      </left>
      <right style="thick">
        <color rgb="FFFF0000"/>
      </right>
      <top/>
      <bottom style="thin">
        <color rgb="FFC00000"/>
      </bottom>
      <diagonal/>
    </border>
    <border>
      <left style="thick">
        <color rgb="FFFF0000"/>
      </left>
      <right/>
      <top style="thick">
        <color rgb="FFFF0000"/>
      </top>
      <bottom style="medium">
        <color rgb="FFFF0000"/>
      </bottom>
      <diagonal/>
    </border>
    <border>
      <left/>
      <right/>
      <top style="thick">
        <color rgb="FFFF0000"/>
      </top>
      <bottom style="medium">
        <color rgb="FFFF0000"/>
      </bottom>
      <diagonal/>
    </border>
    <border>
      <left/>
      <right style="thick">
        <color rgb="FFFF0000"/>
      </right>
      <top style="thick">
        <color rgb="FFFF0000"/>
      </top>
      <bottom style="medium">
        <color rgb="FFFF0000"/>
      </bottom>
      <diagonal/>
    </border>
    <border>
      <left/>
      <right style="thin">
        <color rgb="FFC00000"/>
      </right>
      <top/>
      <bottom style="thin">
        <color rgb="FFC00000"/>
      </bottom>
      <diagonal/>
    </border>
    <border>
      <left/>
      <right style="thin">
        <color rgb="FFC00000"/>
      </right>
      <top style="thin">
        <color rgb="FFC00000"/>
      </top>
      <bottom style="thin">
        <color rgb="FFC00000"/>
      </bottom>
      <diagonal/>
    </border>
    <border>
      <left style="thick">
        <color rgb="FFFF0000"/>
      </left>
      <right/>
      <top style="medium">
        <color rgb="FFC00000"/>
      </top>
      <bottom style="thin">
        <color rgb="FFFF0000"/>
      </bottom>
      <diagonal/>
    </border>
    <border>
      <left/>
      <right style="medium">
        <color rgb="FFFF0000"/>
      </right>
      <top style="medium">
        <color rgb="FFC00000"/>
      </top>
      <bottom style="thin">
        <color rgb="FFFF0000"/>
      </bottom>
      <diagonal/>
    </border>
    <border>
      <left style="thick">
        <color rgb="FFFF0000"/>
      </left>
      <right/>
      <top style="thin">
        <color rgb="FFFF0000"/>
      </top>
      <bottom style="thin">
        <color rgb="FFFF0000"/>
      </bottom>
      <diagonal/>
    </border>
    <border>
      <left/>
      <right style="medium">
        <color rgb="FFFF0000"/>
      </right>
      <top style="thin">
        <color rgb="FFFF0000"/>
      </top>
      <bottom style="thin">
        <color rgb="FFFF0000"/>
      </bottom>
      <diagonal/>
    </border>
    <border>
      <left style="thick">
        <color rgb="FFFF0000"/>
      </left>
      <right style="medium">
        <color rgb="FFFF0000"/>
      </right>
      <top style="medium">
        <color rgb="FFFF0000"/>
      </top>
      <bottom style="thin">
        <color rgb="FFFF0000"/>
      </bottom>
      <diagonal/>
    </border>
    <border>
      <left style="thick">
        <color rgb="FFFF0000"/>
      </left>
      <right style="medium">
        <color rgb="FFFF0000"/>
      </right>
      <top style="thin">
        <color rgb="FFFF0000"/>
      </top>
      <bottom style="thin">
        <color rgb="FFFF0000"/>
      </bottom>
      <diagonal/>
    </border>
    <border>
      <left style="thick">
        <color rgb="FFFF0000"/>
      </left>
      <right style="thin">
        <color rgb="FFFF0000"/>
      </right>
      <top style="thick">
        <color rgb="FFFF0000"/>
      </top>
      <bottom style="medium">
        <color rgb="FFC00000"/>
      </bottom>
      <diagonal/>
    </border>
    <border>
      <left style="thin">
        <color rgb="FFFF0000"/>
      </left>
      <right style="thick">
        <color rgb="FFFF0000"/>
      </right>
      <top style="thick">
        <color rgb="FFFF0000"/>
      </top>
      <bottom style="medium">
        <color rgb="FFC00000"/>
      </bottom>
      <diagonal/>
    </border>
    <border>
      <left/>
      <right style="thin">
        <color rgb="FFFF0000"/>
      </right>
      <top style="thick">
        <color rgb="FFFF0000"/>
      </top>
      <bottom style="medium">
        <color rgb="FFC00000"/>
      </bottom>
      <diagonal/>
    </border>
    <border>
      <left style="thin">
        <color rgb="FFFF0000"/>
      </left>
      <right style="medium">
        <color rgb="FFFF0000"/>
      </right>
      <top style="thick">
        <color rgb="FFFF0000"/>
      </top>
      <bottom style="medium">
        <color rgb="FFC00000"/>
      </bottom>
      <diagonal/>
    </border>
    <border>
      <left style="thick">
        <color rgb="FFFF0000"/>
      </left>
      <right/>
      <top style="thin">
        <color rgb="FFFF0000"/>
      </top>
      <bottom/>
      <diagonal/>
    </border>
    <border>
      <left/>
      <right style="thin">
        <color rgb="FFC00000"/>
      </right>
      <top style="thin">
        <color rgb="FFC00000"/>
      </top>
      <bottom/>
      <diagonal/>
    </border>
    <border>
      <left style="thin">
        <color rgb="FFC00000"/>
      </left>
      <right style="thick">
        <color rgb="FFFF0000"/>
      </right>
      <top style="thin">
        <color rgb="FFC00000"/>
      </top>
      <bottom/>
      <diagonal/>
    </border>
    <border>
      <left style="thin">
        <color rgb="FFFF0000"/>
      </left>
      <right style="thin">
        <color rgb="FFFF0000"/>
      </right>
      <top style="thin">
        <color rgb="FFFF0000"/>
      </top>
      <bottom style="medium">
        <color rgb="FFFF0000"/>
      </bottom>
      <diagonal/>
    </border>
    <border>
      <left style="thin">
        <color rgb="FFFF0000"/>
      </left>
      <right style="thick">
        <color rgb="FFFF0000"/>
      </right>
      <top style="thin">
        <color rgb="FFFF0000"/>
      </top>
      <bottom style="medium">
        <color rgb="FFFF0000"/>
      </bottom>
      <diagonal/>
    </border>
    <border>
      <left style="thick">
        <color rgb="FFFF0000"/>
      </left>
      <right/>
      <top/>
      <bottom style="thin">
        <color rgb="FFFF0000"/>
      </bottom>
      <diagonal/>
    </border>
    <border>
      <left style="thin">
        <color rgb="FFFF0000"/>
      </left>
      <right style="medium">
        <color rgb="FFFF0000"/>
      </right>
      <top/>
      <bottom style="thin">
        <color rgb="FFFF0000"/>
      </bottom>
      <diagonal/>
    </border>
    <border>
      <left style="thin">
        <color rgb="FFFF0000"/>
      </left>
      <right style="medium">
        <color rgb="FFFF0000"/>
      </right>
      <top style="thin">
        <color rgb="FFFF0000"/>
      </top>
      <bottom style="thin">
        <color rgb="FFFF0000"/>
      </bottom>
      <diagonal/>
    </border>
    <border>
      <left style="thick">
        <color rgb="FFFF0000"/>
      </left>
      <right/>
      <top/>
      <bottom style="medium">
        <color rgb="FFFF0000"/>
      </bottom>
      <diagonal/>
    </border>
    <border>
      <left style="thick">
        <color rgb="FFFF0000"/>
      </left>
      <right/>
      <top style="thin">
        <color rgb="FFFF0000"/>
      </top>
      <bottom style="thick">
        <color rgb="FFFF0000"/>
      </bottom>
      <diagonal/>
    </border>
    <border>
      <left style="medium">
        <color rgb="FFFF0000"/>
      </left>
      <right style="thin">
        <color indexed="64"/>
      </right>
      <top/>
      <bottom style="thick">
        <color rgb="FFFF0000"/>
      </bottom>
      <diagonal/>
    </border>
    <border>
      <left style="thin">
        <color indexed="64"/>
      </left>
      <right style="thin">
        <color indexed="64"/>
      </right>
      <top/>
      <bottom style="thick">
        <color rgb="FFFF0000"/>
      </bottom>
      <diagonal/>
    </border>
    <border>
      <left style="thin">
        <color indexed="64"/>
      </left>
      <right style="thick">
        <color rgb="FFFF0000"/>
      </right>
      <top/>
      <bottom style="thick">
        <color rgb="FFFF0000"/>
      </bottom>
      <diagonal/>
    </border>
    <border>
      <left/>
      <right style="thick">
        <color rgb="FFFF0000"/>
      </right>
      <top style="thick">
        <color rgb="FFFF0000"/>
      </top>
      <bottom/>
      <diagonal/>
    </border>
    <border>
      <left style="medium">
        <color rgb="FFFF0000"/>
      </left>
      <right style="medium">
        <color theme="0"/>
      </right>
      <top style="thin">
        <color rgb="FFC00000"/>
      </top>
      <bottom style="thin">
        <color rgb="FFC00000"/>
      </bottom>
      <diagonal/>
    </border>
    <border>
      <left/>
      <right style="thick">
        <color indexed="64"/>
      </right>
      <top style="medium">
        <color indexed="64"/>
      </top>
      <bottom/>
      <diagonal/>
    </border>
    <border>
      <left style="thick">
        <color indexed="64"/>
      </left>
      <right/>
      <top style="medium">
        <color indexed="64"/>
      </top>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rgb="FFFF0000"/>
      </left>
      <right/>
      <top style="thick">
        <color rgb="FFFF0000"/>
      </top>
      <bottom/>
      <diagonal/>
    </border>
    <border>
      <left style="medium">
        <color indexed="64"/>
      </left>
      <right/>
      <top/>
      <bottom/>
      <diagonal/>
    </border>
    <border>
      <left style="medium">
        <color rgb="FF000000"/>
      </left>
      <right style="medium">
        <color indexed="64"/>
      </right>
      <top style="medium">
        <color indexed="64"/>
      </top>
      <bottom style="medium">
        <color rgb="FF000000"/>
      </bottom>
      <diagonal/>
    </border>
    <border>
      <left style="medium">
        <color indexed="64"/>
      </left>
      <right style="medium">
        <color indexed="64"/>
      </right>
      <top style="medium">
        <color indexed="64"/>
      </top>
      <bottom style="medium">
        <color rgb="FFC00000"/>
      </bottom>
      <diagonal/>
    </border>
    <border>
      <left/>
      <right style="medium">
        <color rgb="FF000000"/>
      </right>
      <top style="medium">
        <color indexed="64"/>
      </top>
      <bottom style="medium">
        <color rgb="FF000000"/>
      </bottom>
      <diagonal/>
    </border>
    <border>
      <left/>
      <right style="medium">
        <color rgb="FF000000"/>
      </right>
      <top style="medium">
        <color indexed="64"/>
      </top>
      <bottom/>
      <diagonal/>
    </border>
    <border>
      <left/>
      <right/>
      <top style="medium">
        <color indexed="64"/>
      </top>
      <bottom style="medium">
        <color rgb="FF000000"/>
      </bottom>
      <diagonal/>
    </border>
    <border>
      <left style="medium">
        <color rgb="FF000000"/>
      </left>
      <right style="medium">
        <color rgb="FFC00000"/>
      </right>
      <top style="medium">
        <color rgb="FF000000"/>
      </top>
      <bottom/>
      <diagonal/>
    </border>
    <border>
      <left style="medium">
        <color rgb="FFC00000"/>
      </left>
      <right style="medium">
        <color rgb="FFC00000"/>
      </right>
      <top style="medium">
        <color rgb="FFC00000"/>
      </top>
      <bottom/>
      <diagonal/>
    </border>
    <border>
      <left/>
      <right style="medium">
        <color rgb="FF000000"/>
      </right>
      <top/>
      <bottom/>
      <diagonal/>
    </border>
    <border>
      <left style="medium">
        <color rgb="FFC00000"/>
      </left>
      <right style="medium">
        <color rgb="FFC00000"/>
      </right>
      <top/>
      <bottom/>
      <diagonal/>
    </border>
    <border>
      <left style="medium">
        <color rgb="FF000000"/>
      </left>
      <right/>
      <top style="medium">
        <color rgb="FF000000"/>
      </top>
      <bottom/>
      <diagonal/>
    </border>
    <border>
      <left style="medium">
        <color rgb="FFC00000"/>
      </left>
      <right style="medium">
        <color rgb="FFC00000"/>
      </right>
      <top style="medium">
        <color rgb="FF000000"/>
      </top>
      <bottom/>
      <diagonal/>
    </border>
    <border>
      <left/>
      <right/>
      <top style="medium">
        <color rgb="FF000000"/>
      </top>
      <bottom/>
      <diagonal/>
    </border>
    <border>
      <left style="medium">
        <color indexed="64"/>
      </left>
      <right style="medium">
        <color rgb="FF000000"/>
      </right>
      <top/>
      <bottom style="medium">
        <color indexed="64"/>
      </bottom>
      <diagonal/>
    </border>
    <border>
      <left style="medium">
        <color rgb="FF000000"/>
      </left>
      <right/>
      <top style="medium">
        <color rgb="FF000000"/>
      </top>
      <bottom style="medium">
        <color indexed="64"/>
      </bottom>
      <diagonal/>
    </border>
    <border>
      <left style="medium">
        <color rgb="FFC00000"/>
      </left>
      <right style="medium">
        <color rgb="FFC00000"/>
      </right>
      <top style="medium">
        <color rgb="FF000000"/>
      </top>
      <bottom style="medium">
        <color rgb="FFC00000"/>
      </bottom>
      <diagonal/>
    </border>
    <border>
      <left/>
      <right/>
      <top style="medium">
        <color rgb="FF000000"/>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style="medium">
        <color rgb="FF000000"/>
      </right>
      <top style="medium">
        <color rgb="FF000000"/>
      </top>
      <bottom style="medium">
        <color indexed="64"/>
      </bottom>
      <diagonal/>
    </border>
    <border>
      <left style="thick">
        <color rgb="FFFF0000"/>
      </left>
      <right style="thin">
        <color rgb="FFFF0000"/>
      </right>
      <top style="thin">
        <color rgb="FFFF0000"/>
      </top>
      <bottom/>
      <diagonal/>
    </border>
    <border>
      <left style="thick">
        <color rgb="FFFF0000"/>
      </left>
      <right/>
      <top style="medium">
        <color rgb="FFFF0000"/>
      </top>
      <bottom style="thick">
        <color rgb="FFFF0000"/>
      </bottom>
      <diagonal/>
    </border>
    <border>
      <left/>
      <right/>
      <top style="medium">
        <color rgb="FFFF0000"/>
      </top>
      <bottom style="thick">
        <color rgb="FFFF0000"/>
      </bottom>
      <diagonal/>
    </border>
    <border>
      <left/>
      <right style="thick">
        <color rgb="FFFF0000"/>
      </right>
      <top style="medium">
        <color rgb="FFFF0000"/>
      </top>
      <bottom style="thick">
        <color rgb="FFFF0000"/>
      </bottom>
      <diagonal/>
    </border>
    <border>
      <left style="thick">
        <color indexed="64"/>
      </left>
      <right/>
      <top/>
      <bottom/>
      <diagonal/>
    </border>
    <border>
      <left style="thick">
        <color rgb="FFFF0000"/>
      </left>
      <right style="thin">
        <color rgb="FFFF0000"/>
      </right>
      <top/>
      <bottom style="thin">
        <color rgb="FFFF0000"/>
      </bottom>
      <diagonal/>
    </border>
    <border>
      <left style="medium">
        <color theme="1"/>
      </left>
      <right/>
      <top/>
      <bottom style="thin">
        <color indexed="64"/>
      </bottom>
      <diagonal/>
    </border>
    <border>
      <left style="thin">
        <color indexed="64"/>
      </left>
      <right style="medium">
        <color indexed="64"/>
      </right>
      <top/>
      <bottom style="thin">
        <color indexed="64"/>
      </bottom>
      <diagonal/>
    </border>
    <border>
      <left style="thick">
        <color indexed="64"/>
      </left>
      <right/>
      <top/>
      <bottom style="medium">
        <color indexed="64"/>
      </bottom>
      <diagonal/>
    </border>
    <border>
      <left style="medium">
        <color theme="1"/>
      </left>
      <right style="thin">
        <color indexed="64"/>
      </right>
      <top style="medium">
        <color theme="1"/>
      </top>
      <bottom style="medium">
        <color indexed="64"/>
      </bottom>
      <diagonal/>
    </border>
    <border>
      <left style="thin">
        <color indexed="64"/>
      </left>
      <right style="medium">
        <color indexed="64"/>
      </right>
      <top style="medium">
        <color theme="1"/>
      </top>
      <bottom style="medium">
        <color indexed="64"/>
      </bottom>
      <diagonal/>
    </border>
    <border>
      <left style="medium">
        <color indexed="64"/>
      </left>
      <right style="thick">
        <color indexed="64"/>
      </right>
      <top/>
      <bottom style="medium">
        <color indexed="64"/>
      </bottom>
      <diagonal/>
    </border>
    <border>
      <left style="thin">
        <color rgb="FFC00000"/>
      </left>
      <right style="thick">
        <color rgb="FFC00000"/>
      </right>
      <top style="thin">
        <color rgb="FFC00000"/>
      </top>
      <bottom style="thin">
        <color rgb="FFC00000"/>
      </bottom>
      <diagonal/>
    </border>
    <border>
      <left/>
      <right/>
      <top/>
      <bottom style="thin">
        <color indexed="64"/>
      </bottom>
      <diagonal/>
    </border>
    <border>
      <left/>
      <right style="thin">
        <color rgb="FFFF0000"/>
      </right>
      <top style="thick">
        <color rgb="FFFF0000"/>
      </top>
      <bottom/>
      <diagonal/>
    </border>
    <border>
      <left/>
      <right style="thin">
        <color rgb="FFFF0000"/>
      </right>
      <top/>
      <bottom/>
      <diagonal/>
    </border>
    <border>
      <left style="thin">
        <color rgb="FFFF0000"/>
      </left>
      <right style="thick">
        <color rgb="FFFF0000"/>
      </right>
      <top style="thick">
        <color rgb="FFFF0000"/>
      </top>
      <bottom/>
      <diagonal/>
    </border>
    <border>
      <left style="thin">
        <color rgb="FFFF0000"/>
      </left>
      <right style="thick">
        <color rgb="FFFF0000"/>
      </right>
      <top/>
      <bottom style="thin">
        <color rgb="FFFF0000"/>
      </bottom>
      <diagonal/>
    </border>
    <border>
      <left style="thin">
        <color rgb="FFFF0000"/>
      </left>
      <right style="thick">
        <color rgb="FFFF0000"/>
      </right>
      <top/>
      <bottom/>
      <diagonal/>
    </border>
    <border>
      <left/>
      <right/>
      <top/>
      <bottom style="thin">
        <color rgb="FFFF0000"/>
      </bottom>
      <diagonal/>
    </border>
    <border>
      <left/>
      <right style="thin">
        <color rgb="FFFF0000"/>
      </right>
      <top/>
      <bottom style="thin">
        <color rgb="FFFF0000"/>
      </bottom>
      <diagonal/>
    </border>
    <border>
      <left style="thin">
        <color rgb="FFFF0000"/>
      </left>
      <right style="thin">
        <color rgb="FFFF0000"/>
      </right>
      <top style="thin">
        <color rgb="FFFF0000"/>
      </top>
      <bottom/>
      <diagonal/>
    </border>
    <border>
      <left style="thin">
        <color rgb="FFFF0000"/>
      </left>
      <right style="thick">
        <color rgb="FFFF0000"/>
      </right>
      <top style="thin">
        <color rgb="FFFF0000"/>
      </top>
      <bottom/>
      <diagonal/>
    </border>
    <border>
      <left style="thin">
        <color rgb="FFFF0000"/>
      </left>
      <right style="thin">
        <color rgb="FFFF0000"/>
      </right>
      <top/>
      <bottom style="thin">
        <color rgb="FFFF0000"/>
      </bottom>
      <diagonal/>
    </border>
    <border>
      <left/>
      <right/>
      <top style="thin">
        <color rgb="FFFF0000"/>
      </top>
      <bottom style="thick">
        <color rgb="FFFF0000"/>
      </bottom>
      <diagonal/>
    </border>
    <border>
      <left/>
      <right style="thin">
        <color rgb="FFFF0000"/>
      </right>
      <top style="thin">
        <color rgb="FFFF0000"/>
      </top>
      <bottom style="thick">
        <color rgb="FFFF0000"/>
      </bottom>
      <diagonal/>
    </border>
    <border>
      <left style="thin">
        <color rgb="FFFF0000"/>
      </left>
      <right style="thick">
        <color rgb="FFFF0000"/>
      </right>
      <top style="thin">
        <color rgb="FFFF0000"/>
      </top>
      <bottom style="thick">
        <color rgb="FFFF0000"/>
      </bottom>
      <diagonal/>
    </border>
  </borders>
  <cellStyleXfs count="2">
    <xf numFmtId="0" fontId="0" fillId="0" borderId="0"/>
    <xf numFmtId="0" fontId="40" fillId="0" borderId="0" applyNumberFormat="0" applyFill="0" applyBorder="0" applyAlignment="0" applyProtection="0"/>
  </cellStyleXfs>
  <cellXfs count="308">
    <xf numFmtId="0" fontId="0" fillId="0" borderId="0" xfId="0"/>
    <xf numFmtId="0" fontId="8" fillId="2" borderId="2" xfId="0" applyFont="1" applyFill="1" applyBorder="1" applyAlignment="1">
      <alignment horizontal="center" wrapText="1"/>
    </xf>
    <xf numFmtId="0" fontId="8" fillId="2" borderId="1" xfId="0" applyFont="1" applyFill="1" applyBorder="1" applyAlignment="1">
      <alignment horizontal="center" wrapText="1"/>
    </xf>
    <xf numFmtId="0" fontId="8" fillId="2" borderId="4" xfId="0" applyFont="1" applyFill="1" applyBorder="1" applyAlignment="1">
      <alignment horizontal="center" wrapText="1"/>
    </xf>
    <xf numFmtId="0" fontId="11" fillId="0" borderId="5" xfId="0" applyFont="1" applyBorder="1" applyAlignment="1">
      <alignment horizontal="center"/>
    </xf>
    <xf numFmtId="0" fontId="12" fillId="0" borderId="4" xfId="0" applyFont="1" applyBorder="1" applyAlignment="1">
      <alignment vertical="top" wrapText="1"/>
    </xf>
    <xf numFmtId="8" fontId="12" fillId="0" borderId="6" xfId="0" applyNumberFormat="1" applyFont="1" applyBorder="1" applyAlignment="1">
      <alignment horizontal="right" vertical="top" wrapText="1"/>
    </xf>
    <xf numFmtId="0" fontId="11" fillId="0" borderId="5" xfId="0" applyFont="1" applyBorder="1" applyAlignment="1">
      <alignment horizontal="center" wrapText="1"/>
    </xf>
    <xf numFmtId="0" fontId="11" fillId="3" borderId="5" xfId="0" applyFont="1" applyFill="1" applyBorder="1" applyAlignment="1">
      <alignment horizontal="center" wrapText="1"/>
    </xf>
    <xf numFmtId="8" fontId="12" fillId="3" borderId="6" xfId="0" applyNumberFormat="1" applyFont="1" applyFill="1" applyBorder="1" applyAlignment="1">
      <alignment horizontal="right" vertical="top" wrapText="1"/>
    </xf>
    <xf numFmtId="0" fontId="14" fillId="0" borderId="0" xfId="0" applyFont="1" applyAlignment="1">
      <alignment horizontal="left"/>
    </xf>
    <xf numFmtId="0" fontId="15" fillId="0" borderId="0" xfId="0" applyFont="1" applyAlignment="1">
      <alignment horizontal="left"/>
    </xf>
    <xf numFmtId="0" fontId="16" fillId="0" borderId="0" xfId="0" applyFont="1" applyAlignment="1">
      <alignment horizontal="left"/>
    </xf>
    <xf numFmtId="0" fontId="8" fillId="0" borderId="0" xfId="0" applyFont="1"/>
    <xf numFmtId="0" fontId="16" fillId="0" borderId="0" xfId="0" applyFont="1"/>
    <xf numFmtId="0" fontId="13" fillId="0" borderId="0" xfId="0" applyFont="1" applyAlignment="1">
      <alignment horizontal="center"/>
    </xf>
    <xf numFmtId="0" fontId="9" fillId="0" borderId="0" xfId="0" applyFont="1" applyAlignment="1">
      <alignment horizontal="center"/>
    </xf>
    <xf numFmtId="0" fontId="12" fillId="0" borderId="0" xfId="0" applyFont="1" applyAlignment="1">
      <alignment horizontal="left"/>
    </xf>
    <xf numFmtId="0" fontId="13" fillId="0" borderId="0" xfId="0" applyFont="1" applyAlignment="1">
      <alignment horizontal="left"/>
    </xf>
    <xf numFmtId="0" fontId="0" fillId="0" borderId="0" xfId="0" applyAlignment="1">
      <alignment horizontal="left"/>
    </xf>
    <xf numFmtId="0" fontId="13" fillId="5" borderId="6" xfId="0" applyFont="1" applyFill="1" applyBorder="1" applyAlignment="1">
      <alignment vertical="top" wrapText="1"/>
    </xf>
    <xf numFmtId="0" fontId="17" fillId="0" borderId="0" xfId="0" applyFont="1"/>
    <xf numFmtId="0" fontId="13" fillId="6" borderId="4" xfId="0" applyFont="1" applyFill="1" applyBorder="1" applyAlignment="1">
      <alignment vertical="top" wrapText="1"/>
    </xf>
    <xf numFmtId="0" fontId="13" fillId="7" borderId="4" xfId="0" applyFont="1" applyFill="1" applyBorder="1" applyAlignment="1">
      <alignment vertical="top" wrapText="1"/>
    </xf>
    <xf numFmtId="0" fontId="9" fillId="0" borderId="0" xfId="0" applyFont="1" applyAlignment="1">
      <alignment horizontal="center" vertical="center"/>
    </xf>
    <xf numFmtId="0" fontId="19" fillId="0" borderId="0" xfId="0" applyFont="1"/>
    <xf numFmtId="0" fontId="20" fillId="0" borderId="0" xfId="0" applyFont="1" applyAlignment="1">
      <alignment horizontal="center"/>
    </xf>
    <xf numFmtId="0" fontId="14" fillId="0" borderId="0" xfId="0" applyFont="1" applyAlignment="1">
      <alignment horizontal="center"/>
    </xf>
    <xf numFmtId="0" fontId="21" fillId="0" borderId="0" xfId="0" applyFont="1" applyAlignment="1">
      <alignment horizontal="left"/>
    </xf>
    <xf numFmtId="0" fontId="21" fillId="0" borderId="0" xfId="0" applyFont="1" applyAlignment="1" applyProtection="1">
      <alignment horizontal="left"/>
      <protection locked="0"/>
    </xf>
    <xf numFmtId="0" fontId="2" fillId="0" borderId="0" xfId="0" applyFont="1"/>
    <xf numFmtId="0" fontId="11" fillId="9" borderId="5" xfId="0" applyFont="1" applyFill="1" applyBorder="1" applyAlignment="1">
      <alignment horizontal="center" wrapText="1"/>
    </xf>
    <xf numFmtId="8" fontId="12" fillId="9" borderId="6" xfId="0" applyNumberFormat="1" applyFont="1" applyFill="1" applyBorder="1" applyAlignment="1">
      <alignment horizontal="right" vertical="top" wrapText="1"/>
    </xf>
    <xf numFmtId="8" fontId="12" fillId="0" borderId="6" xfId="0" applyNumberFormat="1" applyFont="1" applyBorder="1" applyAlignment="1">
      <alignment horizontal="right" vertical="top"/>
    </xf>
    <xf numFmtId="10" fontId="0" fillId="0" borderId="0" xfId="0" applyNumberFormat="1"/>
    <xf numFmtId="8" fontId="12" fillId="9" borderId="4" xfId="0" applyNumberFormat="1" applyFont="1" applyFill="1" applyBorder="1" applyAlignment="1">
      <alignment horizontal="right" vertical="top" wrapText="1"/>
    </xf>
    <xf numFmtId="8" fontId="12" fillId="0" borderId="4" xfId="0" applyNumberFormat="1" applyFont="1" applyBorder="1" applyAlignment="1">
      <alignment horizontal="right" vertical="top" wrapText="1"/>
    </xf>
    <xf numFmtId="10" fontId="0" fillId="0" borderId="0" xfId="0" applyNumberFormat="1" applyAlignment="1">
      <alignment horizontal="right"/>
    </xf>
    <xf numFmtId="0" fontId="0" fillId="0" borderId="0" xfId="0" applyAlignment="1">
      <alignment vertical="center"/>
    </xf>
    <xf numFmtId="0" fontId="20" fillId="0" borderId="0" xfId="0" applyFont="1" applyAlignment="1">
      <alignment horizontal="left"/>
    </xf>
    <xf numFmtId="0" fontId="7" fillId="0" borderId="0" xfId="0" applyFont="1"/>
    <xf numFmtId="0" fontId="0" fillId="0" borderId="0" xfId="0" applyAlignment="1">
      <alignment vertical="top" wrapText="1"/>
    </xf>
    <xf numFmtId="0" fontId="26" fillId="0" borderId="0" xfId="0" applyFont="1"/>
    <xf numFmtId="0" fontId="30" fillId="0" borderId="0" xfId="0" applyFont="1"/>
    <xf numFmtId="0" fontId="27" fillId="0" borderId="0" xfId="0" applyFont="1"/>
    <xf numFmtId="3" fontId="26" fillId="2" borderId="0" xfId="0" applyNumberFormat="1" applyFont="1" applyFill="1" applyAlignment="1" applyProtection="1">
      <alignment horizontal="center" vertical="center" wrapText="1"/>
      <protection locked="0"/>
    </xf>
    <xf numFmtId="3" fontId="10" fillId="2" borderId="0" xfId="0" applyNumberFormat="1" applyFont="1" applyFill="1" applyAlignment="1">
      <alignment horizontal="center" vertical="center" wrapText="1"/>
    </xf>
    <xf numFmtId="0" fontId="26" fillId="2" borderId="0" xfId="0" applyFont="1" applyFill="1" applyAlignment="1">
      <alignment horizontal="center" wrapText="1"/>
    </xf>
    <xf numFmtId="0" fontId="31" fillId="0" borderId="0" xfId="0" applyFont="1"/>
    <xf numFmtId="0" fontId="10" fillId="0" borderId="0" xfId="0" applyFont="1" applyAlignment="1">
      <alignment horizontal="left"/>
    </xf>
    <xf numFmtId="0" fontId="26" fillId="0" borderId="0" xfId="0" applyFont="1" applyAlignment="1">
      <alignment horizontal="left"/>
    </xf>
    <xf numFmtId="0" fontId="32" fillId="0" borderId="0" xfId="0" applyFont="1" applyAlignment="1">
      <alignment horizontal="left" indent="5"/>
    </xf>
    <xf numFmtId="0" fontId="29" fillId="0" borderId="0" xfId="0" applyFont="1"/>
    <xf numFmtId="0" fontId="33" fillId="0" borderId="0" xfId="0" applyFont="1" applyAlignment="1">
      <alignment horizontal="left"/>
    </xf>
    <xf numFmtId="0" fontId="10" fillId="0" borderId="0" xfId="0" applyFont="1"/>
    <xf numFmtId="0" fontId="0" fillId="0" borderId="10" xfId="0" applyBorder="1"/>
    <xf numFmtId="0" fontId="23" fillId="5" borderId="10" xfId="0" applyFont="1" applyFill="1" applyBorder="1" applyAlignment="1">
      <alignment horizontal="center" wrapText="1"/>
    </xf>
    <xf numFmtId="0" fontId="23" fillId="7" borderId="10" xfId="0" applyFont="1" applyFill="1" applyBorder="1" applyAlignment="1">
      <alignment horizontal="center" wrapText="1"/>
    </xf>
    <xf numFmtId="0" fontId="23" fillId="6" borderId="10" xfId="0" applyFont="1" applyFill="1" applyBorder="1" applyAlignment="1">
      <alignment horizontal="center" wrapText="1"/>
    </xf>
    <xf numFmtId="0" fontId="11" fillId="0" borderId="10" xfId="0" applyFont="1" applyBorder="1" applyAlignment="1">
      <alignment horizontal="center" wrapText="1"/>
    </xf>
    <xf numFmtId="0" fontId="35" fillId="0" borderId="4" xfId="0" applyFont="1" applyBorder="1" applyAlignment="1">
      <alignment vertical="top"/>
    </xf>
    <xf numFmtId="0" fontId="38" fillId="0" borderId="0" xfId="0" applyFont="1"/>
    <xf numFmtId="8" fontId="42" fillId="3" borderId="10" xfId="0" applyNumberFormat="1" applyFont="1" applyFill="1" applyBorder="1" applyAlignment="1">
      <alignment horizontal="right" vertical="top" wrapText="1"/>
    </xf>
    <xf numFmtId="8" fontId="42" fillId="9" borderId="10" xfId="0" applyNumberFormat="1" applyFont="1" applyFill="1" applyBorder="1" applyAlignment="1">
      <alignment horizontal="right" vertical="top" wrapText="1"/>
    </xf>
    <xf numFmtId="43" fontId="37" fillId="4" borderId="11" xfId="0" applyNumberFormat="1"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wrapText="1"/>
    </xf>
    <xf numFmtId="0" fontId="10" fillId="2" borderId="4" xfId="0" applyFont="1" applyFill="1" applyBorder="1" applyAlignment="1">
      <alignment horizontal="center" vertical="center" wrapText="1"/>
    </xf>
    <xf numFmtId="8" fontId="0" fillId="0" borderId="0" xfId="0" applyNumberFormat="1"/>
    <xf numFmtId="43" fontId="9" fillId="4" borderId="16" xfId="0" applyNumberFormat="1" applyFont="1" applyFill="1" applyBorder="1" applyAlignment="1">
      <alignment horizontal="center" vertical="center" wrapText="1"/>
    </xf>
    <xf numFmtId="43" fontId="9" fillId="4" borderId="19" xfId="0" applyNumberFormat="1" applyFont="1" applyFill="1" applyBorder="1" applyAlignment="1">
      <alignment horizontal="center" vertical="center" wrapText="1"/>
    </xf>
    <xf numFmtId="43" fontId="9" fillId="4" borderId="21" xfId="0" applyNumberFormat="1" applyFont="1" applyFill="1" applyBorder="1" applyAlignment="1">
      <alignment horizontal="center" vertical="center" wrapText="1"/>
    </xf>
    <xf numFmtId="43" fontId="9" fillId="4" borderId="22" xfId="0" applyNumberFormat="1" applyFont="1" applyFill="1" applyBorder="1" applyAlignment="1">
      <alignment horizontal="center" vertical="center" wrapText="1"/>
    </xf>
    <xf numFmtId="0" fontId="9" fillId="0" borderId="27" xfId="0" applyFont="1" applyBorder="1" applyAlignment="1">
      <alignment horizontal="center" vertical="center"/>
    </xf>
    <xf numFmtId="0" fontId="9" fillId="0" borderId="6" xfId="0" applyFont="1" applyBorder="1" applyAlignment="1">
      <alignment horizontal="center" vertical="center"/>
    </xf>
    <xf numFmtId="0" fontId="9" fillId="0" borderId="6" xfId="0" applyFont="1" applyBorder="1" applyAlignment="1">
      <alignment horizontal="center" vertical="center" wrapText="1"/>
    </xf>
    <xf numFmtId="0" fontId="9" fillId="0" borderId="28" xfId="0" applyFont="1" applyBorder="1" applyAlignment="1">
      <alignment horizontal="center" vertical="center" wrapText="1"/>
    </xf>
    <xf numFmtId="43" fontId="37" fillId="4" borderId="38" xfId="0" applyNumberFormat="1" applyFont="1" applyFill="1" applyBorder="1" applyAlignment="1">
      <alignment horizontal="center" vertical="center" wrapText="1"/>
    </xf>
    <xf numFmtId="43" fontId="37" fillId="4" borderId="16" xfId="0" applyNumberFormat="1" applyFont="1" applyFill="1" applyBorder="1" applyAlignment="1">
      <alignment horizontal="center" vertical="center" wrapText="1"/>
    </xf>
    <xf numFmtId="7" fontId="37" fillId="4" borderId="19" xfId="0" applyNumberFormat="1" applyFont="1" applyFill="1" applyBorder="1" applyAlignment="1">
      <alignment horizontal="center" vertical="center" wrapText="1"/>
    </xf>
    <xf numFmtId="0" fontId="20" fillId="0" borderId="0" xfId="0" applyFont="1" applyAlignment="1">
      <alignment horizontal="center" vertical="center"/>
    </xf>
    <xf numFmtId="39" fontId="0" fillId="0" borderId="41" xfId="0" applyNumberFormat="1" applyBorder="1" applyAlignment="1">
      <alignment vertical="center"/>
    </xf>
    <xf numFmtId="0" fontId="0" fillId="4" borderId="10" xfId="0" applyFill="1" applyBorder="1" applyAlignment="1">
      <alignment vertical="center"/>
    </xf>
    <xf numFmtId="0" fontId="0" fillId="0" borderId="34" xfId="0" applyBorder="1"/>
    <xf numFmtId="0" fontId="0" fillId="0" borderId="35" xfId="0" applyBorder="1"/>
    <xf numFmtId="0" fontId="0" fillId="4" borderId="41" xfId="0" applyFill="1" applyBorder="1" applyAlignment="1">
      <alignment vertical="center"/>
    </xf>
    <xf numFmtId="39" fontId="0" fillId="0" borderId="52" xfId="0" applyNumberFormat="1" applyBorder="1" applyAlignment="1">
      <alignment vertical="center"/>
    </xf>
    <xf numFmtId="0" fontId="25" fillId="0" borderId="57" xfId="0" applyFont="1" applyBorder="1" applyAlignment="1">
      <alignment vertical="center"/>
    </xf>
    <xf numFmtId="0" fontId="25" fillId="0" borderId="58" xfId="0" applyFont="1" applyBorder="1" applyAlignment="1">
      <alignment vertical="center"/>
    </xf>
    <xf numFmtId="0" fontId="25" fillId="0" borderId="58" xfId="0" applyFont="1" applyBorder="1" applyAlignment="1">
      <alignment horizontal="left" vertical="center" wrapText="1"/>
    </xf>
    <xf numFmtId="0" fontId="25" fillId="0" borderId="58" xfId="0" applyFont="1" applyBorder="1" applyAlignment="1">
      <alignment vertical="center" wrapText="1"/>
    </xf>
    <xf numFmtId="0" fontId="8" fillId="11" borderId="0" xfId="0" applyFont="1" applyFill="1"/>
    <xf numFmtId="0" fontId="9" fillId="0" borderId="70" xfId="0" applyFont="1" applyBorder="1" applyAlignment="1">
      <alignment horizontal="center" vertical="center" wrapText="1"/>
    </xf>
    <xf numFmtId="0" fontId="14" fillId="0" borderId="0" xfId="0" applyFont="1" applyAlignment="1">
      <alignment horizontal="left" vertical="center"/>
    </xf>
    <xf numFmtId="0" fontId="25" fillId="0" borderId="72" xfId="0" applyFont="1" applyBorder="1" applyAlignment="1">
      <alignment vertical="center"/>
    </xf>
    <xf numFmtId="40" fontId="0" fillId="0" borderId="52" xfId="0" applyNumberFormat="1" applyBorder="1" applyAlignment="1">
      <alignment vertical="center"/>
    </xf>
    <xf numFmtId="39" fontId="0" fillId="0" borderId="51" xfId="0" applyNumberFormat="1" applyBorder="1" applyAlignment="1" applyProtection="1">
      <alignment vertical="center"/>
      <protection locked="0"/>
    </xf>
    <xf numFmtId="39" fontId="0" fillId="0" borderId="47" xfId="0" applyNumberFormat="1" applyBorder="1" applyAlignment="1" applyProtection="1">
      <alignment vertical="center"/>
      <protection locked="0"/>
    </xf>
    <xf numFmtId="165" fontId="0" fillId="0" borderId="52" xfId="0" applyNumberFormat="1" applyBorder="1" applyAlignment="1" applyProtection="1">
      <alignment vertical="center"/>
      <protection locked="0"/>
    </xf>
    <xf numFmtId="165" fontId="0" fillId="0" borderId="41" xfId="0" applyNumberFormat="1" applyBorder="1" applyAlignment="1" applyProtection="1">
      <alignment vertical="center"/>
      <protection locked="0"/>
    </xf>
    <xf numFmtId="39" fontId="0" fillId="0" borderId="52" xfId="0" applyNumberFormat="1" applyBorder="1" applyAlignment="1" applyProtection="1">
      <alignment vertical="center"/>
      <protection locked="0"/>
    </xf>
    <xf numFmtId="39" fontId="0" fillId="0" borderId="41" xfId="0" applyNumberFormat="1" applyBorder="1" applyAlignment="1" applyProtection="1">
      <alignment vertical="center"/>
      <protection locked="0"/>
    </xf>
    <xf numFmtId="39" fontId="0" fillId="0" borderId="64" xfId="0" applyNumberFormat="1" applyBorder="1" applyAlignment="1" applyProtection="1">
      <alignment vertical="center"/>
      <protection locked="0"/>
    </xf>
    <xf numFmtId="39" fontId="0" fillId="0" borderId="65" xfId="0" applyNumberFormat="1" applyBorder="1" applyAlignment="1" applyProtection="1">
      <alignment vertical="center"/>
      <protection locked="0"/>
    </xf>
    <xf numFmtId="39" fontId="0" fillId="0" borderId="66" xfId="0" applyNumberFormat="1" applyBorder="1" applyAlignment="1" applyProtection="1">
      <alignment vertical="center"/>
      <protection locked="0"/>
    </xf>
    <xf numFmtId="39" fontId="0" fillId="0" borderId="67" xfId="0" applyNumberFormat="1" applyBorder="1" applyAlignment="1" applyProtection="1">
      <alignment vertical="center"/>
      <protection locked="0"/>
    </xf>
    <xf numFmtId="164" fontId="0" fillId="0" borderId="52" xfId="0" applyNumberFormat="1" applyBorder="1" applyAlignment="1" applyProtection="1">
      <alignment vertical="center"/>
      <protection locked="0"/>
    </xf>
    <xf numFmtId="3" fontId="9" fillId="2" borderId="1" xfId="0" applyNumberFormat="1" applyFont="1" applyFill="1" applyBorder="1" applyAlignment="1">
      <alignment horizontal="center" vertical="center" wrapText="1"/>
    </xf>
    <xf numFmtId="0" fontId="10" fillId="0" borderId="58" xfId="0" applyFont="1" applyBorder="1" applyAlignment="1">
      <alignment vertical="center" wrapText="1"/>
    </xf>
    <xf numFmtId="0" fontId="44" fillId="12" borderId="52" xfId="0" applyFont="1" applyFill="1" applyBorder="1" applyAlignment="1">
      <alignment vertical="center"/>
    </xf>
    <xf numFmtId="40" fontId="24" fillId="3" borderId="10" xfId="0" applyNumberFormat="1" applyFont="1" applyFill="1" applyBorder="1" applyAlignment="1" applyProtection="1">
      <alignment horizontal="right" vertical="top" wrapText="1"/>
      <protection locked="0"/>
    </xf>
    <xf numFmtId="40" fontId="41" fillId="3" borderId="10" xfId="0" applyNumberFormat="1" applyFont="1" applyFill="1" applyBorder="1" applyAlignment="1" applyProtection="1">
      <alignment horizontal="right" vertical="top" wrapText="1"/>
      <protection locked="0"/>
    </xf>
    <xf numFmtId="40" fontId="24" fillId="9" borderId="10" xfId="0" applyNumberFormat="1" applyFont="1" applyFill="1" applyBorder="1" applyAlignment="1" applyProtection="1">
      <alignment horizontal="right" vertical="top" wrapText="1"/>
      <protection locked="0"/>
    </xf>
    <xf numFmtId="40" fontId="41" fillId="9" borderId="10" xfId="0" applyNumberFormat="1" applyFont="1" applyFill="1" applyBorder="1" applyAlignment="1" applyProtection="1">
      <alignment horizontal="right" vertical="top" wrapText="1"/>
      <protection locked="0"/>
    </xf>
    <xf numFmtId="0" fontId="12" fillId="0" borderId="33" xfId="0" applyFont="1" applyBorder="1" applyAlignment="1">
      <alignment horizontal="left" vertical="center"/>
    </xf>
    <xf numFmtId="0" fontId="12" fillId="0" borderId="79" xfId="0" applyFont="1" applyBorder="1" applyAlignment="1">
      <alignment horizontal="left" vertical="center"/>
    </xf>
    <xf numFmtId="0" fontId="0" fillId="0" borderId="9" xfId="0" applyBorder="1"/>
    <xf numFmtId="0" fontId="39" fillId="0" borderId="80" xfId="0" applyFont="1" applyBorder="1" applyAlignment="1">
      <alignment horizontal="left" vertical="center"/>
    </xf>
    <xf numFmtId="0" fontId="38" fillId="0" borderId="14" xfId="0" applyFont="1" applyBorder="1"/>
    <xf numFmtId="0" fontId="38" fillId="0" borderId="81" xfId="0" applyFont="1" applyBorder="1"/>
    <xf numFmtId="0" fontId="8" fillId="0" borderId="79" xfId="0" applyFont="1" applyBorder="1" applyAlignment="1">
      <alignment horizontal="left" vertical="center"/>
    </xf>
    <xf numFmtId="0" fontId="0" fillId="0" borderId="78" xfId="0" applyBorder="1"/>
    <xf numFmtId="0" fontId="14" fillId="8" borderId="84" xfId="0" applyFont="1" applyFill="1" applyBorder="1" applyAlignment="1" applyProtection="1">
      <alignment horizontal="center" vertical="center" wrapText="1"/>
      <protection locked="0"/>
    </xf>
    <xf numFmtId="0" fontId="14" fillId="0" borderId="85" xfId="0" applyFont="1" applyBorder="1" applyAlignment="1" applyProtection="1">
      <alignment horizontal="center" vertical="center" wrapText="1"/>
      <protection locked="0"/>
    </xf>
    <xf numFmtId="0" fontId="14" fillId="2" borderId="86" xfId="0" applyFont="1" applyFill="1" applyBorder="1" applyAlignment="1">
      <alignment horizontal="center" vertical="center" wrapText="1"/>
    </xf>
    <xf numFmtId="0" fontId="14" fillId="2" borderId="87" xfId="0" applyFont="1" applyFill="1" applyBorder="1" applyAlignment="1">
      <alignment horizontal="center" vertical="center" wrapText="1"/>
    </xf>
    <xf numFmtId="0" fontId="14" fillId="2" borderId="88" xfId="0" applyFont="1" applyFill="1" applyBorder="1" applyAlignment="1">
      <alignment horizontal="center" vertical="center" wrapText="1"/>
    </xf>
    <xf numFmtId="0" fontId="8" fillId="2" borderId="1" xfId="0" applyFont="1" applyFill="1" applyBorder="1" applyAlignment="1">
      <alignment horizontal="center" vertical="top" wrapText="1"/>
    </xf>
    <xf numFmtId="0" fontId="8" fillId="2" borderId="13" xfId="0" applyFont="1" applyFill="1" applyBorder="1" applyAlignment="1" applyProtection="1">
      <alignment horizontal="center" vertical="top" wrapText="1"/>
      <protection locked="0"/>
    </xf>
    <xf numFmtId="0" fontId="10" fillId="2" borderId="13" xfId="0" applyFont="1" applyFill="1" applyBorder="1" applyAlignment="1" applyProtection="1">
      <alignment horizontal="right" vertical="top" wrapText="1"/>
      <protection locked="0"/>
    </xf>
    <xf numFmtId="0" fontId="10" fillId="2" borderId="13" xfId="0" applyFont="1" applyFill="1" applyBorder="1" applyAlignment="1" applyProtection="1">
      <alignment horizontal="left" wrapText="1"/>
      <protection locked="0"/>
    </xf>
    <xf numFmtId="0" fontId="9" fillId="2" borderId="6" xfId="0" applyFont="1" applyFill="1" applyBorder="1" applyAlignment="1">
      <alignment horizontal="center" wrapText="1"/>
    </xf>
    <xf numFmtId="3" fontId="9" fillId="2" borderId="93" xfId="0" applyNumberFormat="1" applyFont="1" applyFill="1" applyBorder="1" applyAlignment="1">
      <alignment horizontal="center" vertical="center" wrapText="1"/>
    </xf>
    <xf numFmtId="3" fontId="9" fillId="2" borderId="94" xfId="0" applyNumberFormat="1" applyFont="1" applyFill="1" applyBorder="1" applyAlignment="1">
      <alignment horizontal="center" vertical="center" wrapText="1"/>
    </xf>
    <xf numFmtId="0" fontId="8" fillId="2" borderId="95" xfId="0" applyFont="1" applyFill="1" applyBorder="1" applyAlignment="1">
      <alignment horizontal="center" vertical="center" wrapText="1"/>
    </xf>
    <xf numFmtId="3" fontId="8" fillId="2" borderId="6" xfId="0" applyNumberFormat="1" applyFont="1" applyFill="1" applyBorder="1" applyAlignment="1">
      <alignment horizontal="center" wrapText="1"/>
    </xf>
    <xf numFmtId="3" fontId="9" fillId="2" borderId="91" xfId="0" applyNumberFormat="1" applyFont="1" applyFill="1" applyBorder="1" applyAlignment="1">
      <alignment horizontal="center" vertical="center" wrapText="1"/>
    </xf>
    <xf numFmtId="0" fontId="8" fillId="2" borderId="93" xfId="0" applyFont="1" applyFill="1" applyBorder="1" applyAlignment="1">
      <alignment horizontal="center" vertical="center" wrapText="1"/>
    </xf>
    <xf numFmtId="0" fontId="9" fillId="2" borderId="96" xfId="0" applyFont="1" applyFill="1" applyBorder="1" applyAlignment="1">
      <alignment horizontal="center" wrapText="1"/>
    </xf>
    <xf numFmtId="3" fontId="9" fillId="2" borderId="97" xfId="0" applyNumberFormat="1" applyFont="1" applyFill="1" applyBorder="1" applyAlignment="1">
      <alignment horizontal="center" vertical="center" wrapText="1"/>
    </xf>
    <xf numFmtId="3" fontId="9" fillId="2" borderId="98" xfId="0" applyNumberFormat="1" applyFont="1" applyFill="1" applyBorder="1" applyAlignment="1">
      <alignment horizontal="center" vertical="center" wrapText="1"/>
    </xf>
    <xf numFmtId="0" fontId="8" fillId="2" borderId="99" xfId="0" applyFont="1" applyFill="1" applyBorder="1" applyAlignment="1">
      <alignment horizontal="center" vertical="center" wrapText="1"/>
    </xf>
    <xf numFmtId="3" fontId="8" fillId="2" borderId="4" xfId="0" applyNumberFormat="1" applyFont="1" applyFill="1" applyBorder="1" applyAlignment="1">
      <alignment horizontal="center" wrapText="1"/>
    </xf>
    <xf numFmtId="3" fontId="8" fillId="4" borderId="100" xfId="0" applyNumberFormat="1" applyFont="1" applyFill="1" applyBorder="1" applyAlignment="1">
      <alignment horizontal="center" wrapText="1"/>
    </xf>
    <xf numFmtId="3" fontId="9" fillId="2" borderId="101" xfId="0" applyNumberFormat="1" applyFont="1" applyFill="1" applyBorder="1" applyAlignment="1">
      <alignment horizontal="center" vertical="center" wrapText="1"/>
    </xf>
    <xf numFmtId="3" fontId="9" fillId="2" borderId="102" xfId="0" applyNumberFormat="1" applyFont="1" applyFill="1" applyBorder="1" applyAlignment="1">
      <alignment horizontal="center" vertical="center" wrapText="1"/>
    </xf>
    <xf numFmtId="0" fontId="8" fillId="2" borderId="97" xfId="0" applyFont="1" applyFill="1" applyBorder="1" applyAlignment="1">
      <alignment horizontal="center" vertical="center" wrapText="1"/>
    </xf>
    <xf numFmtId="0" fontId="8" fillId="2" borderId="6" xfId="0" applyFont="1" applyFill="1" applyBorder="1" applyAlignment="1">
      <alignment horizontal="center" wrapText="1"/>
    </xf>
    <xf numFmtId="0" fontId="18" fillId="2" borderId="83" xfId="0" applyFont="1" applyFill="1" applyBorder="1" applyAlignment="1">
      <alignment horizontal="center" vertical="top" wrapText="1"/>
    </xf>
    <xf numFmtId="0" fontId="10" fillId="2" borderId="89" xfId="0" applyFont="1" applyFill="1" applyBorder="1" applyAlignment="1" applyProtection="1">
      <alignment horizontal="center" vertical="center" wrapText="1"/>
      <protection locked="0"/>
    </xf>
    <xf numFmtId="0" fontId="10" fillId="0" borderId="90" xfId="0" applyFont="1" applyBorder="1" applyAlignment="1" applyProtection="1">
      <alignment horizontal="center" vertical="center" wrapText="1"/>
      <protection locked="0"/>
    </xf>
    <xf numFmtId="0" fontId="10" fillId="2" borderId="91"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92" xfId="0" applyFont="1" applyFill="1" applyBorder="1" applyAlignment="1">
      <alignment horizontal="center" wrapText="1"/>
    </xf>
    <xf numFmtId="0" fontId="10" fillId="2" borderId="0" xfId="0" applyFont="1" applyFill="1" applyAlignment="1" applyProtection="1">
      <alignment horizontal="center"/>
      <protection locked="0"/>
    </xf>
    <xf numFmtId="0" fontId="10" fillId="2" borderId="91" xfId="0" applyFont="1" applyFill="1" applyBorder="1" applyAlignment="1">
      <alignment horizontal="center" wrapText="1"/>
    </xf>
    <xf numFmtId="0" fontId="10" fillId="2" borderId="0" xfId="0" applyFont="1" applyFill="1" applyAlignment="1">
      <alignment horizontal="center" wrapText="1"/>
    </xf>
    <xf numFmtId="0" fontId="10" fillId="2" borderId="83" xfId="0" applyFont="1" applyFill="1" applyBorder="1" applyAlignment="1">
      <alignment horizontal="center" wrapText="1"/>
    </xf>
    <xf numFmtId="0" fontId="10" fillId="2" borderId="0" xfId="0" applyFont="1" applyFill="1" applyAlignment="1" applyProtection="1">
      <alignment horizontal="center" wrapText="1"/>
      <protection locked="0"/>
    </xf>
    <xf numFmtId="0" fontId="10" fillId="2" borderId="8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8" fillId="0" borderId="0" xfId="0" applyFont="1" applyAlignment="1">
      <alignment horizontal="left"/>
    </xf>
    <xf numFmtId="0" fontId="7" fillId="0" borderId="2" xfId="0" applyFont="1" applyBorder="1" applyAlignment="1">
      <alignment horizontal="center"/>
    </xf>
    <xf numFmtId="0" fontId="7" fillId="0" borderId="4" xfId="0" applyFont="1" applyBorder="1" applyAlignment="1">
      <alignment horizontal="center"/>
    </xf>
    <xf numFmtId="0" fontId="5" fillId="0" borderId="61" xfId="0" applyFont="1" applyBorder="1" applyAlignment="1">
      <alignment horizontal="center" vertical="center" wrapText="1"/>
    </xf>
    <xf numFmtId="0" fontId="14" fillId="0" borderId="60" xfId="0" applyFont="1" applyBorder="1" applyAlignment="1">
      <alignment horizontal="center" vertical="center" wrapText="1"/>
    </xf>
    <xf numFmtId="0" fontId="9" fillId="0" borderId="69" xfId="0" applyFont="1" applyBorder="1" applyAlignment="1">
      <alignment horizontal="center" vertical="center" wrapText="1"/>
    </xf>
    <xf numFmtId="0" fontId="14" fillId="2" borderId="26"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0" fillId="0" borderId="107" xfId="0" applyBorder="1"/>
    <xf numFmtId="0" fontId="20" fillId="0" borderId="107" xfId="0" applyFont="1" applyBorder="1" applyAlignment="1">
      <alignment vertical="center"/>
    </xf>
    <xf numFmtId="0" fontId="38" fillId="0" borderId="107" xfId="0" applyFont="1" applyBorder="1"/>
    <xf numFmtId="0" fontId="20" fillId="0" borderId="107" xfId="0" applyFont="1" applyBorder="1" applyAlignment="1">
      <alignment horizontal="left"/>
    </xf>
    <xf numFmtId="43" fontId="37" fillId="4" borderId="109" xfId="0" applyNumberFormat="1" applyFont="1" applyFill="1" applyBorder="1" applyAlignment="1">
      <alignment horizontal="center" vertical="center" wrapText="1"/>
    </xf>
    <xf numFmtId="43" fontId="37" fillId="4" borderId="110" xfId="0" applyNumberFormat="1" applyFont="1" applyFill="1" applyBorder="1" applyAlignment="1">
      <alignment horizontal="center" vertical="center" wrapText="1"/>
    </xf>
    <xf numFmtId="43" fontId="37" fillId="4" borderId="21" xfId="0" applyNumberFormat="1" applyFont="1" applyFill="1" applyBorder="1" applyAlignment="1">
      <alignment horizontal="center" vertical="center" wrapText="1"/>
    </xf>
    <xf numFmtId="7" fontId="37" fillId="4" borderId="22" xfId="0" applyNumberFormat="1" applyFont="1" applyFill="1" applyBorder="1" applyAlignment="1">
      <alignment horizontal="center" vertical="center" wrapText="1"/>
    </xf>
    <xf numFmtId="0" fontId="36" fillId="0" borderId="112" xfId="0" applyFont="1" applyBorder="1" applyAlignment="1">
      <alignment horizontal="center" vertical="center" wrapText="1"/>
    </xf>
    <xf numFmtId="0" fontId="36" fillId="0" borderId="113" xfId="0" applyFont="1" applyBorder="1" applyAlignment="1">
      <alignment horizontal="center" vertical="center" wrapText="1"/>
    </xf>
    <xf numFmtId="0" fontId="1" fillId="0" borderId="0" xfId="0" applyFont="1" applyAlignment="1">
      <alignment horizontal="center" vertical="center" wrapText="1"/>
    </xf>
    <xf numFmtId="0" fontId="8" fillId="0" borderId="0" xfId="0" applyFont="1" applyAlignment="1">
      <alignment horizontal="center" vertical="center"/>
    </xf>
    <xf numFmtId="40" fontId="0" fillId="0" borderId="115" xfId="0" applyNumberFormat="1" applyBorder="1" applyAlignment="1">
      <alignment vertical="center"/>
    </xf>
    <xf numFmtId="43" fontId="9" fillId="11" borderId="16" xfId="0" applyNumberFormat="1" applyFont="1" applyFill="1" applyBorder="1" applyAlignment="1">
      <alignment horizontal="center" vertical="center" wrapText="1"/>
    </xf>
    <xf numFmtId="166" fontId="0" fillId="0" borderId="52" xfId="0" applyNumberFormat="1" applyBorder="1" applyAlignment="1" applyProtection="1">
      <alignment vertical="center"/>
      <protection locked="0"/>
    </xf>
    <xf numFmtId="37" fontId="0" fillId="0" borderId="52" xfId="0" applyNumberFormat="1" applyBorder="1" applyAlignment="1" applyProtection="1">
      <alignment vertical="center"/>
      <protection locked="0"/>
    </xf>
    <xf numFmtId="166" fontId="0" fillId="0" borderId="0" xfId="0" applyNumberFormat="1" applyAlignment="1" applyProtection="1">
      <alignment vertical="center"/>
      <protection locked="0"/>
    </xf>
    <xf numFmtId="0" fontId="0" fillId="10" borderId="116" xfId="0" applyFill="1" applyBorder="1" applyProtection="1">
      <protection locked="0"/>
    </xf>
    <xf numFmtId="0" fontId="7" fillId="0" borderId="0" xfId="0" applyFont="1" applyAlignment="1">
      <alignment vertical="top" wrapText="1"/>
    </xf>
    <xf numFmtId="0" fontId="13" fillId="10" borderId="4" xfId="0" applyFont="1" applyFill="1" applyBorder="1" applyAlignment="1">
      <alignment vertical="top"/>
    </xf>
    <xf numFmtId="8" fontId="12" fillId="10" borderId="6" xfId="0" applyNumberFormat="1" applyFont="1" applyFill="1" applyBorder="1" applyAlignment="1">
      <alignment horizontal="right" vertical="top" wrapText="1"/>
    </xf>
    <xf numFmtId="8" fontId="12" fillId="10" borderId="7" xfId="0" applyNumberFormat="1" applyFont="1" applyFill="1" applyBorder="1" applyAlignment="1">
      <alignment horizontal="right" vertical="top" wrapText="1"/>
    </xf>
    <xf numFmtId="8" fontId="12" fillId="10" borderId="6" xfId="0" applyNumberFormat="1" applyFont="1" applyFill="1" applyBorder="1" applyAlignment="1">
      <alignment horizontal="right" vertical="top"/>
    </xf>
    <xf numFmtId="10" fontId="0" fillId="10" borderId="0" xfId="0" applyNumberFormat="1" applyFill="1"/>
    <xf numFmtId="3" fontId="26" fillId="2" borderId="15" xfId="0" applyNumberFormat="1" applyFont="1" applyFill="1" applyBorder="1" applyAlignment="1">
      <alignment horizontal="center" wrapText="1"/>
    </xf>
    <xf numFmtId="0" fontId="8" fillId="11" borderId="82" xfId="0" applyFont="1" applyFill="1" applyBorder="1" applyAlignment="1">
      <alignment horizontal="center" vertical="center"/>
    </xf>
    <xf numFmtId="0" fontId="8" fillId="11" borderId="39" xfId="0" applyFont="1" applyFill="1" applyBorder="1" applyAlignment="1">
      <alignment horizontal="center" vertical="center"/>
    </xf>
    <xf numFmtId="0" fontId="8" fillId="11" borderId="76" xfId="0" applyFont="1" applyFill="1" applyBorder="1" applyAlignment="1">
      <alignment horizontal="center" vertical="center"/>
    </xf>
    <xf numFmtId="0" fontId="8" fillId="11" borderId="40" xfId="0" applyFont="1" applyFill="1" applyBorder="1" applyAlignment="1">
      <alignment horizontal="center" vertical="center"/>
    </xf>
    <xf numFmtId="0" fontId="8" fillId="11" borderId="0" xfId="0" applyFont="1" applyFill="1" applyAlignment="1">
      <alignment horizontal="center" vertical="center"/>
    </xf>
    <xf numFmtId="0" fontId="8" fillId="11" borderId="42" xfId="0" applyFont="1" applyFill="1" applyBorder="1" applyAlignment="1">
      <alignment horizontal="center" vertical="center"/>
    </xf>
    <xf numFmtId="0" fontId="13" fillId="10" borderId="6" xfId="0" applyFont="1" applyFill="1" applyBorder="1"/>
    <xf numFmtId="0" fontId="0" fillId="10" borderId="6" xfId="0" applyFill="1" applyBorder="1"/>
    <xf numFmtId="0" fontId="0" fillId="10" borderId="0" xfId="0" applyFill="1"/>
    <xf numFmtId="8" fontId="12" fillId="3" borderId="4" xfId="0" applyNumberFormat="1" applyFont="1" applyFill="1" applyBorder="1" applyAlignment="1">
      <alignment horizontal="right" vertical="top" wrapText="1"/>
    </xf>
    <xf numFmtId="0" fontId="13" fillId="0" borderId="6" xfId="0" applyFont="1" applyBorder="1"/>
    <xf numFmtId="0" fontId="0" fillId="0" borderId="6" xfId="0" applyBorder="1"/>
    <xf numFmtId="8" fontId="12" fillId="0" borderId="4" xfId="0" applyNumberFormat="1" applyFont="1" applyBorder="1" applyAlignment="1">
      <alignment horizontal="center" vertical="top" wrapText="1"/>
    </xf>
    <xf numFmtId="8" fontId="12" fillId="3" borderId="4" xfId="0" applyNumberFormat="1" applyFont="1" applyFill="1" applyBorder="1" applyAlignment="1">
      <alignment horizontal="center" vertical="top" wrapText="1"/>
    </xf>
    <xf numFmtId="0" fontId="13" fillId="0" borderId="4" xfId="0" applyFont="1" applyBorder="1"/>
    <xf numFmtId="0" fontId="0" fillId="0" borderId="4" xfId="0" applyBorder="1"/>
    <xf numFmtId="2" fontId="45" fillId="12" borderId="77" xfId="0" applyNumberFormat="1" applyFont="1" applyFill="1" applyBorder="1" applyAlignment="1" applyProtection="1">
      <alignment horizontal="center" vertical="center"/>
      <protection locked="0"/>
    </xf>
    <xf numFmtId="0" fontId="12" fillId="10" borderId="0" xfId="0" applyFont="1" applyFill="1" applyAlignment="1">
      <alignment horizontal="left"/>
    </xf>
    <xf numFmtId="0" fontId="23" fillId="6" borderId="10" xfId="0" applyFont="1" applyFill="1" applyBorder="1" applyAlignment="1">
      <alignment horizontal="center" vertical="top" wrapText="1"/>
    </xf>
    <xf numFmtId="10" fontId="7" fillId="10" borderId="0" xfId="0" applyNumberFormat="1" applyFont="1" applyFill="1"/>
    <xf numFmtId="8" fontId="46" fillId="13" borderId="6" xfId="0" applyNumberFormat="1" applyFont="1" applyFill="1" applyBorder="1" applyAlignment="1">
      <alignment horizontal="right" vertical="top" wrapText="1"/>
    </xf>
    <xf numFmtId="0" fontId="13" fillId="14" borderId="4" xfId="0" applyFont="1" applyFill="1" applyBorder="1" applyAlignment="1">
      <alignment vertical="top"/>
    </xf>
    <xf numFmtId="8" fontId="12" fillId="14" borderId="6" xfId="0" applyNumberFormat="1" applyFont="1" applyFill="1" applyBorder="1" applyAlignment="1">
      <alignment horizontal="right" vertical="top" wrapText="1"/>
    </xf>
    <xf numFmtId="37" fontId="0" fillId="0" borderId="41" xfId="0" applyNumberFormat="1" applyBorder="1" applyAlignment="1" applyProtection="1">
      <alignment vertical="center"/>
      <protection locked="0"/>
    </xf>
    <xf numFmtId="0" fontId="8" fillId="0" borderId="129" xfId="0" applyFont="1" applyBorder="1" applyAlignment="1" applyProtection="1">
      <alignment horizontal="center" vertical="center"/>
      <protection locked="0"/>
    </xf>
    <xf numFmtId="8" fontId="12" fillId="0" borderId="0" xfId="0" applyNumberFormat="1" applyFont="1" applyAlignment="1">
      <alignment horizontal="right" vertical="top" wrapText="1"/>
    </xf>
    <xf numFmtId="0" fontId="8" fillId="0" borderId="72" xfId="0" applyFont="1" applyBorder="1" applyAlignment="1">
      <alignment horizontal="left" vertical="top"/>
    </xf>
    <xf numFmtId="0" fontId="0" fillId="0" borderId="127" xfId="0" applyBorder="1" applyAlignment="1">
      <alignment horizontal="left" vertical="top"/>
    </xf>
    <xf numFmtId="0" fontId="0" fillId="0" borderId="128" xfId="0" applyBorder="1" applyAlignment="1">
      <alignment horizontal="left" vertical="top"/>
    </xf>
    <xf numFmtId="0" fontId="9" fillId="0" borderId="103" xfId="0" applyFont="1" applyBorder="1" applyAlignment="1">
      <alignment horizontal="center" vertical="center" wrapText="1"/>
    </xf>
    <xf numFmtId="0" fontId="9" fillId="0" borderId="108" xfId="0" applyFont="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3" fillId="0" borderId="59" xfId="0" applyFont="1" applyBorder="1" applyAlignment="1">
      <alignment horizontal="center" vertical="center"/>
    </xf>
    <xf numFmtId="0" fontId="13" fillId="0" borderId="62" xfId="0" applyFont="1" applyBorder="1" applyAlignment="1">
      <alignment horizontal="center" vertical="center"/>
    </xf>
    <xf numFmtId="0" fontId="9" fillId="0" borderId="53" xfId="0" applyFont="1" applyBorder="1" applyAlignment="1">
      <alignment horizontal="center" vertical="center" wrapText="1"/>
    </xf>
    <xf numFmtId="0" fontId="7" fillId="0" borderId="54" xfId="0" applyFont="1" applyBorder="1" applyAlignment="1">
      <alignment vertical="center" wrapText="1"/>
    </xf>
    <xf numFmtId="0" fontId="35" fillId="0" borderId="48" xfId="0" applyFont="1" applyBorder="1" applyAlignment="1">
      <alignment horizontal="center" vertical="center"/>
    </xf>
    <xf numFmtId="0" fontId="35" fillId="0" borderId="49" xfId="0" applyFont="1" applyBorder="1" applyAlignment="1">
      <alignment horizontal="center" vertical="center"/>
    </xf>
    <xf numFmtId="0" fontId="35" fillId="0" borderId="50" xfId="0" applyFont="1" applyBorder="1" applyAlignment="1">
      <alignment horizontal="center" vertical="center"/>
    </xf>
    <xf numFmtId="0" fontId="40" fillId="0" borderId="73" xfId="1" applyBorder="1" applyAlignment="1" applyProtection="1">
      <alignment vertical="center" wrapText="1"/>
      <protection locked="0"/>
    </xf>
    <xf numFmtId="0" fontId="0" fillId="0" borderId="74" xfId="0" applyBorder="1" applyAlignment="1" applyProtection="1">
      <alignment vertical="center" wrapText="1"/>
      <protection locked="0"/>
    </xf>
    <xf numFmtId="0" fontId="0" fillId="0" borderId="75" xfId="0" applyBorder="1" applyAlignment="1" applyProtection="1">
      <alignment vertical="center" wrapText="1"/>
      <protection locked="0"/>
    </xf>
    <xf numFmtId="0" fontId="0" fillId="0" borderId="52" xfId="0"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41" xfId="0" applyBorder="1" applyAlignment="1" applyProtection="1">
      <alignment vertical="center" wrapText="1"/>
      <protection locked="0"/>
    </xf>
    <xf numFmtId="0" fontId="8" fillId="15" borderId="82" xfId="0" applyFont="1" applyFill="1" applyBorder="1" applyAlignment="1">
      <alignment horizontal="left" vertical="top" wrapText="1"/>
    </xf>
    <xf numFmtId="0" fontId="0" fillId="0" borderId="39" xfId="0" applyBorder="1" applyAlignment="1">
      <alignment wrapText="1"/>
    </xf>
    <xf numFmtId="0" fontId="0" fillId="0" borderId="117" xfId="0" applyBorder="1" applyAlignment="1">
      <alignment wrapText="1"/>
    </xf>
    <xf numFmtId="0" fontId="0" fillId="0" borderId="40" xfId="0" applyBorder="1" applyAlignment="1">
      <alignment wrapText="1"/>
    </xf>
    <xf numFmtId="0" fontId="0" fillId="0" borderId="0" xfId="0" applyAlignment="1">
      <alignment wrapText="1"/>
    </xf>
    <xf numFmtId="0" fontId="0" fillId="0" borderId="118" xfId="0" applyBorder="1" applyAlignment="1">
      <alignment wrapText="1"/>
    </xf>
    <xf numFmtId="0" fontId="0" fillId="0" borderId="68" xfId="0" applyBorder="1" applyAlignment="1">
      <alignment wrapText="1"/>
    </xf>
    <xf numFmtId="0" fontId="0" fillId="0" borderId="122" xfId="0" applyBorder="1" applyAlignment="1">
      <alignment wrapText="1"/>
    </xf>
    <xf numFmtId="0" fontId="0" fillId="0" borderId="123" xfId="0" applyBorder="1" applyAlignment="1">
      <alignment wrapText="1"/>
    </xf>
    <xf numFmtId="0" fontId="8" fillId="15" borderId="119" xfId="0" applyFont="1" applyFill="1" applyBorder="1" applyAlignment="1" applyProtection="1">
      <alignment horizontal="center" vertical="center" wrapText="1"/>
      <protection locked="0"/>
    </xf>
    <xf numFmtId="0" fontId="0" fillId="0" borderId="121" xfId="0" applyBorder="1" applyAlignment="1" applyProtection="1">
      <alignment horizontal="center" vertical="center" wrapText="1"/>
      <protection locked="0"/>
    </xf>
    <xf numFmtId="0" fontId="0" fillId="0" borderId="120" xfId="0" applyBorder="1" applyAlignment="1">
      <alignment horizontal="center" vertical="center" wrapText="1"/>
    </xf>
    <xf numFmtId="0" fontId="8" fillId="0" borderId="103" xfId="0" applyFont="1" applyBorder="1" applyAlignment="1">
      <alignment horizontal="left" vertical="top" wrapText="1"/>
    </xf>
    <xf numFmtId="0" fontId="0" fillId="0" borderId="124" xfId="0" applyBorder="1" applyAlignment="1">
      <alignment horizontal="left" vertical="top" wrapText="1"/>
    </xf>
    <xf numFmtId="0" fontId="0" fillId="0" borderId="108" xfId="0" applyBorder="1" applyAlignment="1">
      <alignment wrapText="1"/>
    </xf>
    <xf numFmtId="0" fontId="0" fillId="0" borderId="126" xfId="0" applyBorder="1" applyAlignment="1">
      <alignment wrapText="1"/>
    </xf>
    <xf numFmtId="0" fontId="8" fillId="0" borderId="125" xfId="0" applyFont="1" applyBorder="1" applyAlignment="1" applyProtection="1">
      <alignment horizontal="center" vertical="center"/>
      <protection locked="0"/>
    </xf>
    <xf numFmtId="0" fontId="0" fillId="0" borderId="120" xfId="0" applyBorder="1" applyAlignment="1">
      <alignment horizontal="center" vertical="center"/>
    </xf>
    <xf numFmtId="0" fontId="20" fillId="0" borderId="43"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34" fillId="0" borderId="43" xfId="0" applyFont="1" applyBorder="1" applyAlignment="1" applyProtection="1">
      <alignment horizontal="center" vertical="center" wrapText="1"/>
      <protection locked="0"/>
    </xf>
    <xf numFmtId="0" fontId="34" fillId="0" borderId="44" xfId="0" applyFont="1" applyBorder="1" applyAlignment="1" applyProtection="1">
      <alignment horizontal="center" vertical="center" wrapText="1"/>
      <protection locked="0"/>
    </xf>
    <xf numFmtId="0" fontId="34" fillId="0" borderId="45" xfId="0" applyFont="1" applyBorder="1" applyAlignment="1" applyProtection="1">
      <alignment horizontal="center" vertical="center" wrapText="1"/>
      <protection locked="0"/>
    </xf>
    <xf numFmtId="0" fontId="36" fillId="0" borderId="18" xfId="0" applyFont="1" applyBorder="1" applyAlignment="1">
      <alignment horizontal="center" vertical="center" wrapText="1"/>
    </xf>
    <xf numFmtId="0" fontId="36" fillId="0" borderId="114" xfId="0" applyFont="1" applyBorder="1" applyAlignment="1">
      <alignment horizontal="center" vertical="center" wrapText="1"/>
    </xf>
    <xf numFmtId="0" fontId="20" fillId="0" borderId="29" xfId="0" applyFont="1" applyBorder="1" applyAlignment="1">
      <alignment horizontal="center" vertical="center"/>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0" fillId="0" borderId="51" xfId="0" applyBorder="1" applyAlignment="1" applyProtection="1">
      <alignment vertical="center" wrapText="1"/>
      <protection locked="0"/>
    </xf>
    <xf numFmtId="0" fontId="0" fillId="0" borderId="46" xfId="0" applyBorder="1" applyAlignment="1" applyProtection="1">
      <alignment vertical="center" wrapText="1"/>
      <protection locked="0"/>
    </xf>
    <xf numFmtId="0" fontId="0" fillId="0" borderId="47" xfId="0" applyBorder="1" applyAlignment="1" applyProtection="1">
      <alignment vertical="center" wrapText="1"/>
      <protection locked="0"/>
    </xf>
    <xf numFmtId="0" fontId="9" fillId="0" borderId="55" xfId="0" applyFont="1" applyBorder="1" applyAlignment="1">
      <alignment horizontal="center" vertical="center" wrapText="1"/>
    </xf>
    <xf numFmtId="0" fontId="9" fillId="0" borderId="56" xfId="0" applyFont="1" applyBorder="1" applyAlignment="1">
      <alignment horizontal="center" vertical="center" wrapText="1"/>
    </xf>
    <xf numFmtId="0" fontId="9" fillId="0" borderId="63" xfId="0" applyFont="1" applyBorder="1" applyAlignment="1">
      <alignment horizontal="center" vertical="center" wrapText="1"/>
    </xf>
    <xf numFmtId="0" fontId="9" fillId="0" borderId="68" xfId="0" applyFont="1" applyBorder="1" applyAlignment="1">
      <alignment horizontal="center" vertical="center" wrapText="1"/>
    </xf>
    <xf numFmtId="0" fontId="10" fillId="0" borderId="63" xfId="0" applyFont="1" applyBorder="1" applyAlignment="1">
      <alignment horizontal="center" vertical="center" wrapText="1"/>
    </xf>
    <xf numFmtId="0" fontId="10" fillId="0" borderId="68" xfId="0" applyFont="1" applyBorder="1" applyAlignment="1">
      <alignment horizontal="center" vertical="center" wrapText="1"/>
    </xf>
    <xf numFmtId="0" fontId="10" fillId="0" borderId="71" xfId="0" applyFont="1" applyBorder="1" applyAlignment="1">
      <alignment horizontal="center" vertical="center" wrapText="1"/>
    </xf>
    <xf numFmtId="0" fontId="20" fillId="0" borderId="23" xfId="0" applyFont="1" applyBorder="1" applyAlignment="1">
      <alignment horizontal="center" vertical="center"/>
    </xf>
    <xf numFmtId="0" fontId="20" fillId="0" borderId="24" xfId="0" applyFont="1" applyBorder="1" applyAlignment="1">
      <alignment horizontal="center" vertical="center"/>
    </xf>
    <xf numFmtId="0" fontId="20" fillId="0" borderId="25" xfId="0" applyFont="1" applyBorder="1" applyAlignment="1">
      <alignment horizontal="center" vertical="center"/>
    </xf>
    <xf numFmtId="0" fontId="37" fillId="0" borderId="17" xfId="0" applyFont="1" applyBorder="1" applyAlignment="1">
      <alignment horizontal="center" vertical="center" wrapText="1"/>
    </xf>
    <xf numFmtId="0" fontId="37" fillId="0" borderId="4" xfId="0" applyFont="1" applyBorder="1" applyAlignment="1">
      <alignment horizontal="center" vertical="center" wrapText="1"/>
    </xf>
    <xf numFmtId="0" fontId="7" fillId="0" borderId="32" xfId="0" applyFont="1" applyBorder="1" applyAlignment="1">
      <alignment horizontal="center" vertical="center"/>
    </xf>
    <xf numFmtId="0" fontId="7" fillId="0" borderId="111"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14" borderId="0" xfId="0" applyFont="1" applyFill="1" applyAlignment="1">
      <alignment vertical="top" wrapText="1"/>
    </xf>
    <xf numFmtId="0" fontId="13" fillId="0" borderId="0" xfId="0" applyFont="1" applyAlignment="1">
      <alignment horizontal="center"/>
    </xf>
    <xf numFmtId="0" fontId="0" fillId="0" borderId="0" xfId="0" applyAlignment="1">
      <alignment horizontal="center"/>
    </xf>
    <xf numFmtId="0" fontId="0" fillId="0" borderId="0" xfId="0"/>
    <xf numFmtId="0" fontId="43" fillId="0" borderId="12" xfId="0" applyFont="1" applyBorder="1" applyAlignment="1">
      <alignment horizontal="center" wrapText="1"/>
    </xf>
    <xf numFmtId="0" fontId="7" fillId="10" borderId="0" xfId="0" applyFont="1" applyFill="1" applyAlignment="1">
      <alignment vertical="top" wrapText="1"/>
    </xf>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20" fillId="0" borderId="0" xfId="0" applyFont="1" applyAlignment="1">
      <alignment horizontal="center"/>
    </xf>
    <xf numFmtId="0" fontId="22" fillId="0" borderId="3" xfId="0" applyFont="1" applyBorder="1" applyAlignment="1">
      <alignment horizontal="center"/>
    </xf>
    <xf numFmtId="0" fontId="22" fillId="0" borderId="8"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7" fillId="0" borderId="1" xfId="0" applyFont="1" applyBorder="1" applyAlignment="1">
      <alignment horizontal="center" wrapText="1"/>
    </xf>
    <xf numFmtId="0" fontId="7" fillId="0" borderId="4" xfId="0" applyFont="1" applyBorder="1" applyAlignment="1">
      <alignment horizontal="center" wrapText="1"/>
    </xf>
    <xf numFmtId="0" fontId="22" fillId="0" borderId="0" xfId="0" applyFont="1" applyAlignment="1">
      <alignment horizontal="left"/>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1"/>
  <sheetViews>
    <sheetView topLeftCell="A19" zoomScaleNormal="100" workbookViewId="0">
      <selection activeCell="G10" sqref="G10"/>
    </sheetView>
  </sheetViews>
  <sheetFormatPr baseColWidth="10" defaultColWidth="8.83203125" defaultRowHeight="15" x14ac:dyDescent="0.2"/>
  <cols>
    <col min="1" max="1" width="19.33203125" customWidth="1"/>
    <col min="2" max="2" width="14.6640625" customWidth="1"/>
    <col min="3" max="3" width="15.83203125" customWidth="1"/>
    <col min="4" max="4" width="14.6640625" customWidth="1"/>
    <col min="5" max="5" width="17.6640625" customWidth="1"/>
    <col min="6" max="9" width="14.6640625" customWidth="1"/>
    <col min="10" max="10" width="16.5" customWidth="1"/>
    <col min="11" max="11" width="14.6640625" customWidth="1"/>
    <col min="12" max="12" width="17.6640625" customWidth="1"/>
  </cols>
  <sheetData>
    <row r="1" spans="1:10" ht="26.5" customHeight="1" thickBot="1" x14ac:dyDescent="0.25"/>
    <row r="2" spans="1:10" ht="25.5" customHeight="1" thickTop="1" thickBot="1" x14ac:dyDescent="0.25">
      <c r="A2" s="261" t="s">
        <v>77</v>
      </c>
      <c r="B2" s="262"/>
      <c r="C2" s="262"/>
      <c r="D2" s="262"/>
      <c r="E2" s="262"/>
      <c r="F2" s="262"/>
      <c r="G2" s="262"/>
      <c r="H2" s="263"/>
    </row>
    <row r="3" spans="1:10" ht="56.5" customHeight="1" thickTop="1" thickBot="1" x14ac:dyDescent="0.25">
      <c r="A3" s="264" t="s">
        <v>148</v>
      </c>
      <c r="B3" s="265"/>
      <c r="C3" s="265"/>
      <c r="D3" s="265"/>
      <c r="E3" s="265"/>
      <c r="F3" s="265"/>
      <c r="G3" s="265"/>
      <c r="H3" s="266"/>
      <c r="I3" s="26"/>
      <c r="J3" s="26"/>
    </row>
    <row r="4" spans="1:10" s="38" customFormat="1" ht="57.5" customHeight="1" thickTop="1" thickBot="1" x14ac:dyDescent="0.25">
      <c r="A4" s="234" t="s">
        <v>70</v>
      </c>
      <c r="B4" s="235"/>
      <c r="C4" s="235"/>
      <c r="D4" s="236"/>
      <c r="E4" s="230" t="s">
        <v>68</v>
      </c>
      <c r="F4" s="231"/>
      <c r="G4" s="166" t="s">
        <v>129</v>
      </c>
      <c r="H4" s="167" t="s">
        <v>130</v>
      </c>
      <c r="I4" s="80"/>
      <c r="J4" s="80"/>
    </row>
    <row r="5" spans="1:10" s="38" customFormat="1" ht="20" customHeight="1" x14ac:dyDescent="0.2">
      <c r="A5" s="87" t="s">
        <v>21</v>
      </c>
      <c r="B5" s="272"/>
      <c r="C5" s="273"/>
      <c r="D5" s="274"/>
      <c r="E5" s="232" t="s">
        <v>149</v>
      </c>
      <c r="F5" s="233"/>
      <c r="G5" s="96"/>
      <c r="H5" s="97"/>
      <c r="I5" s="80"/>
      <c r="J5" s="80"/>
    </row>
    <row r="6" spans="1:10" s="38" customFormat="1" ht="20" customHeight="1" x14ac:dyDescent="0.2">
      <c r="A6" s="88" t="s">
        <v>22</v>
      </c>
      <c r="B6" s="240"/>
      <c r="C6" s="241"/>
      <c r="D6" s="242"/>
      <c r="E6" s="275" t="s">
        <v>150</v>
      </c>
      <c r="F6" s="276"/>
      <c r="G6" s="86">
        <f>'PT Comp Chart &amp; Definitions'!D12</f>
        <v>3116.67</v>
      </c>
      <c r="H6" s="81">
        <f>'PT Comp Chart &amp; Definitions'!D13</f>
        <v>3116.67</v>
      </c>
      <c r="I6" s="80"/>
      <c r="J6" s="80"/>
    </row>
    <row r="7" spans="1:10" s="38" customFormat="1" ht="20" customHeight="1" x14ac:dyDescent="0.2">
      <c r="A7" s="88" t="s">
        <v>23</v>
      </c>
      <c r="B7" s="240"/>
      <c r="C7" s="241"/>
      <c r="D7" s="242"/>
      <c r="E7" s="275" t="s">
        <v>168</v>
      </c>
      <c r="F7" s="276"/>
      <c r="G7" s="98">
        <v>2.5000000000000001E-2</v>
      </c>
      <c r="H7" s="99">
        <v>2.5000000000000001E-2</v>
      </c>
      <c r="I7" s="80"/>
    </row>
    <row r="8" spans="1:10" s="38" customFormat="1" ht="24" customHeight="1" x14ac:dyDescent="0.2">
      <c r="A8" s="108" t="s">
        <v>147</v>
      </c>
      <c r="B8" s="212"/>
      <c r="C8" s="109" t="s">
        <v>76</v>
      </c>
      <c r="D8" s="85"/>
      <c r="E8" s="225" t="s">
        <v>135</v>
      </c>
      <c r="F8" s="92">
        <v>2024</v>
      </c>
      <c r="G8" s="186"/>
      <c r="H8" s="219"/>
      <c r="I8" s="80"/>
      <c r="J8" s="80"/>
    </row>
    <row r="9" spans="1:10" s="38" customFormat="1" ht="24" customHeight="1" x14ac:dyDescent="0.2">
      <c r="A9" s="89" t="s">
        <v>59</v>
      </c>
      <c r="B9" s="185"/>
      <c r="C9" s="82"/>
      <c r="D9" s="85"/>
      <c r="E9" s="226"/>
      <c r="F9" s="168">
        <v>2025</v>
      </c>
      <c r="G9" s="186"/>
      <c r="H9" s="219"/>
      <c r="I9" s="80"/>
      <c r="J9" s="80"/>
    </row>
    <row r="10" spans="1:10" s="38" customFormat="1" ht="24" customHeight="1" x14ac:dyDescent="0.2">
      <c r="A10" s="88" t="s">
        <v>24</v>
      </c>
      <c r="B10" s="186"/>
      <c r="C10" s="82"/>
      <c r="D10" s="85"/>
      <c r="E10" s="225" t="s">
        <v>131</v>
      </c>
      <c r="F10" s="92">
        <v>2024</v>
      </c>
      <c r="G10" s="100"/>
      <c r="H10" s="101"/>
      <c r="I10" s="80"/>
      <c r="J10" s="80"/>
    </row>
    <row r="11" spans="1:10" s="38" customFormat="1" ht="24" customHeight="1" x14ac:dyDescent="0.2">
      <c r="A11" s="89" t="s">
        <v>44</v>
      </c>
      <c r="B11" s="187"/>
      <c r="C11" s="82"/>
      <c r="D11" s="85"/>
      <c r="E11" s="226"/>
      <c r="F11" s="168">
        <v>2025</v>
      </c>
      <c r="G11" s="100">
        <f>(G7*G10)+G10</f>
        <v>0</v>
      </c>
      <c r="H11" s="101">
        <f>(H10*H7)+H10</f>
        <v>0</v>
      </c>
      <c r="I11" s="80"/>
      <c r="J11" s="80"/>
    </row>
    <row r="12" spans="1:10" s="38" customFormat="1" ht="24" customHeight="1" x14ac:dyDescent="0.2">
      <c r="A12" s="90" t="s">
        <v>48</v>
      </c>
      <c r="B12" s="240"/>
      <c r="C12" s="241"/>
      <c r="D12" s="242"/>
      <c r="E12" s="277" t="s">
        <v>132</v>
      </c>
      <c r="F12" s="92">
        <v>2024</v>
      </c>
      <c r="G12" s="100"/>
      <c r="H12" s="101"/>
      <c r="I12" s="80"/>
      <c r="J12" s="80"/>
    </row>
    <row r="13" spans="1:10" s="38" customFormat="1" ht="20" customHeight="1" x14ac:dyDescent="0.2">
      <c r="A13" s="88" t="s">
        <v>49</v>
      </c>
      <c r="B13" s="240"/>
      <c r="C13" s="241"/>
      <c r="D13" s="242"/>
      <c r="E13" s="278"/>
      <c r="F13" s="168">
        <v>2025</v>
      </c>
      <c r="G13" s="100"/>
      <c r="H13" s="101"/>
      <c r="I13" s="80"/>
      <c r="J13" s="80"/>
    </row>
    <row r="14" spans="1:10" s="38" customFormat="1" ht="25" customHeight="1" x14ac:dyDescent="0.2">
      <c r="A14" s="88" t="s">
        <v>51</v>
      </c>
      <c r="B14" s="106"/>
      <c r="C14" s="82"/>
      <c r="D14" s="85"/>
      <c r="E14" s="277" t="s">
        <v>133</v>
      </c>
      <c r="F14" s="92">
        <v>2024</v>
      </c>
      <c r="G14" s="100"/>
      <c r="H14" s="101"/>
      <c r="I14" s="80"/>
      <c r="J14" s="80"/>
    </row>
    <row r="15" spans="1:10" s="38" customFormat="1" ht="25" customHeight="1" thickBot="1" x14ac:dyDescent="0.25">
      <c r="A15" s="94" t="s">
        <v>50</v>
      </c>
      <c r="B15" s="237"/>
      <c r="C15" s="238"/>
      <c r="D15" s="239"/>
      <c r="E15" s="278"/>
      <c r="F15" s="168">
        <v>2025</v>
      </c>
      <c r="G15" s="100"/>
      <c r="H15" s="101"/>
      <c r="I15" s="80"/>
      <c r="J15" s="80"/>
    </row>
    <row r="16" spans="1:10" s="38" customFormat="1" ht="28.5" customHeight="1" thickTop="1" thickBot="1" x14ac:dyDescent="0.25">
      <c r="A16" s="196"/>
      <c r="B16" s="197"/>
      <c r="C16" s="197"/>
      <c r="D16" s="198"/>
      <c r="E16" s="279" t="s">
        <v>151</v>
      </c>
      <c r="F16" s="92">
        <v>2024</v>
      </c>
      <c r="G16" s="100"/>
      <c r="H16" s="101"/>
      <c r="I16" s="80"/>
      <c r="J16" s="80"/>
    </row>
    <row r="17" spans="1:12" s="38" customFormat="1" ht="28.5" customHeight="1" thickTop="1" x14ac:dyDescent="0.2">
      <c r="A17" s="243" t="s">
        <v>187</v>
      </c>
      <c r="B17" s="244"/>
      <c r="C17" s="245"/>
      <c r="D17" s="252"/>
      <c r="E17" s="280"/>
      <c r="F17" s="168">
        <v>2025</v>
      </c>
      <c r="G17" s="100">
        <v>4500</v>
      </c>
      <c r="H17" s="101">
        <v>4500</v>
      </c>
      <c r="I17" s="80"/>
      <c r="J17" s="80"/>
    </row>
    <row r="18" spans="1:12" s="38" customFormat="1" ht="20" customHeight="1" x14ac:dyDescent="0.2">
      <c r="A18" s="246"/>
      <c r="B18" s="247"/>
      <c r="C18" s="248"/>
      <c r="D18" s="253"/>
      <c r="E18" s="279" t="s">
        <v>152</v>
      </c>
      <c r="F18" s="92">
        <v>2024</v>
      </c>
      <c r="G18" s="100"/>
      <c r="H18" s="101"/>
      <c r="I18" s="80"/>
      <c r="J18" s="80"/>
    </row>
    <row r="19" spans="1:12" s="38" customFormat="1" ht="20" customHeight="1" x14ac:dyDescent="0.2">
      <c r="A19" s="249"/>
      <c r="B19" s="250"/>
      <c r="C19" s="251"/>
      <c r="D19" s="254"/>
      <c r="E19" s="280"/>
      <c r="F19" s="168">
        <v>2025</v>
      </c>
      <c r="G19" s="100">
        <v>1075</v>
      </c>
      <c r="H19" s="101">
        <v>1075</v>
      </c>
      <c r="I19" s="80"/>
      <c r="J19" s="80"/>
    </row>
    <row r="20" spans="1:12" s="38" customFormat="1" ht="19.5" customHeight="1" x14ac:dyDescent="0.2">
      <c r="A20" s="199"/>
      <c r="B20" s="200"/>
      <c r="C20" s="200"/>
      <c r="D20" s="201"/>
      <c r="E20" s="277" t="s">
        <v>73</v>
      </c>
      <c r="F20" s="92">
        <v>2024</v>
      </c>
      <c r="G20" s="95">
        <f>'Benefit Premiums'!M13</f>
        <v>0</v>
      </c>
      <c r="H20" s="183">
        <f>'Benefit Premiums'!M13</f>
        <v>0</v>
      </c>
      <c r="I20" s="80"/>
      <c r="J20" s="80"/>
    </row>
    <row r="21" spans="1:12" s="38" customFormat="1" ht="19.5" customHeight="1" x14ac:dyDescent="0.2">
      <c r="A21" s="255" t="s">
        <v>188</v>
      </c>
      <c r="B21" s="256"/>
      <c r="C21" s="256"/>
      <c r="D21" s="259"/>
      <c r="E21" s="278"/>
      <c r="F21" s="168">
        <v>2025</v>
      </c>
      <c r="G21" s="95">
        <f>'Benefit Premiums'!M14</f>
        <v>0</v>
      </c>
      <c r="H21" s="183">
        <f>'Benefit Premiums'!M14</f>
        <v>0</v>
      </c>
      <c r="I21" s="80"/>
      <c r="J21" s="80"/>
    </row>
    <row r="22" spans="1:12" s="38" customFormat="1" ht="20" customHeight="1" x14ac:dyDescent="0.2">
      <c r="A22" s="257"/>
      <c r="B22" s="258"/>
      <c r="C22" s="258"/>
      <c r="D22" s="260"/>
      <c r="E22" s="279" t="s">
        <v>56</v>
      </c>
      <c r="F22" s="92">
        <v>2024</v>
      </c>
      <c r="G22" s="102"/>
      <c r="H22" s="103"/>
      <c r="I22" s="80"/>
      <c r="J22" s="80"/>
    </row>
    <row r="23" spans="1:12" ht="20" customHeight="1" thickBot="1" x14ac:dyDescent="0.25">
      <c r="A23" s="199"/>
      <c r="B23" s="200"/>
      <c r="C23" s="200"/>
      <c r="D23" s="201"/>
      <c r="E23" s="281"/>
      <c r="F23" s="168">
        <v>2025</v>
      </c>
      <c r="G23" s="104"/>
      <c r="H23" s="105"/>
      <c r="I23" s="26"/>
      <c r="J23" s="26"/>
      <c r="K23" s="13"/>
      <c r="L23" s="13"/>
    </row>
    <row r="24" spans="1:12" ht="31" customHeight="1" thickBot="1" x14ac:dyDescent="0.25">
      <c r="A24" s="222" t="s">
        <v>189</v>
      </c>
      <c r="B24" s="223"/>
      <c r="C24" s="224"/>
      <c r="D24" s="220"/>
      <c r="E24" s="227" t="s">
        <v>63</v>
      </c>
      <c r="F24" s="228"/>
      <c r="G24" s="228"/>
      <c r="H24" s="229"/>
      <c r="I24" s="13"/>
      <c r="J24" s="13"/>
      <c r="K24" s="13"/>
    </row>
    <row r="25" spans="1:12" ht="20" customHeight="1" thickTop="1" x14ac:dyDescent="0.2">
      <c r="A25" s="182"/>
      <c r="B25" s="182"/>
      <c r="C25" s="182"/>
      <c r="D25" s="182"/>
      <c r="E25" s="181"/>
      <c r="F25" s="181"/>
      <c r="G25" s="181"/>
      <c r="H25" s="181"/>
      <c r="I25" s="13"/>
      <c r="J25" s="13"/>
      <c r="K25" s="13"/>
    </row>
    <row r="26" spans="1:12" ht="20" customHeight="1" thickBot="1" x14ac:dyDescent="0.25">
      <c r="A26" s="93"/>
      <c r="B26" s="80"/>
      <c r="C26" s="80"/>
      <c r="D26" s="38"/>
      <c r="E26" s="181"/>
      <c r="F26" s="181"/>
      <c r="G26" s="181"/>
      <c r="H26" s="181"/>
      <c r="I26" s="13"/>
      <c r="J26" s="13"/>
      <c r="K26" s="13"/>
    </row>
    <row r="27" spans="1:12" s="38" customFormat="1" ht="32.5" customHeight="1" thickTop="1" thickBot="1" x14ac:dyDescent="0.25">
      <c r="A27" s="282" t="s">
        <v>153</v>
      </c>
      <c r="B27" s="283"/>
      <c r="C27" s="283"/>
      <c r="D27" s="283"/>
      <c r="E27" s="283"/>
      <c r="F27" s="283"/>
      <c r="G27" s="283"/>
      <c r="H27" s="283"/>
      <c r="I27" s="283"/>
      <c r="J27" s="284"/>
      <c r="K27" s="172"/>
    </row>
    <row r="28" spans="1:12" s="38" customFormat="1" ht="31.5" customHeight="1" thickBot="1" x14ac:dyDescent="0.25">
      <c r="A28" s="73" t="s">
        <v>67</v>
      </c>
      <c r="B28" s="74" t="s">
        <v>1</v>
      </c>
      <c r="C28" s="75" t="s">
        <v>131</v>
      </c>
      <c r="D28" s="74" t="s">
        <v>4</v>
      </c>
      <c r="E28" s="75" t="s">
        <v>5</v>
      </c>
      <c r="F28" s="75" t="s">
        <v>2</v>
      </c>
      <c r="G28" s="75" t="s">
        <v>6</v>
      </c>
      <c r="H28" s="75" t="s">
        <v>3</v>
      </c>
      <c r="I28" s="75" t="s">
        <v>25</v>
      </c>
      <c r="J28" s="76" t="s">
        <v>7</v>
      </c>
    </row>
    <row r="29" spans="1:12" s="38" customFormat="1" ht="45" customHeight="1" x14ac:dyDescent="0.2">
      <c r="A29" s="169" t="s">
        <v>134</v>
      </c>
      <c r="B29" s="71">
        <f>'Entry Form'!G$5*G$8</f>
        <v>0</v>
      </c>
      <c r="C29" s="71">
        <f>'Entry Form'!G$10</f>
        <v>0</v>
      </c>
      <c r="D29" s="71">
        <f>IF((('Entry Form'!G$5*G$8)+G$10+'Entry Form'!G$12+'Entry Form'!G$14)&gt;160200,((((('Entry Form'!G$5*G$8)+'Entry Form'!G$10+'Entry Form'!G$12+'Entry Form'!G$14)-160200)*0.0145)+12255),((('Entry Form'!G$5*G$8)+'Entry Form'!G$10+'Entry Form'!G$12+'Entry Form'!G$14)*0.0765))</f>
        <v>0</v>
      </c>
      <c r="E29" s="71">
        <f>IF('Entry Form'!G$12&gt;0,((($B29+$C29+$D29+'Entry Form'!G$14)*1.3)+$I29)*0.18,(($B29+$C29+$D29+$I29)*0.18))</f>
        <v>0</v>
      </c>
      <c r="F29" s="71">
        <f>'Entry Form'!G$16</f>
        <v>0</v>
      </c>
      <c r="G29" s="71">
        <f>'Entry Form'!G$18</f>
        <v>0</v>
      </c>
      <c r="H29" s="71">
        <f>'Entry Form'!G$20</f>
        <v>0</v>
      </c>
      <c r="I29" s="71">
        <f>'Entry Form'!G$22</f>
        <v>0</v>
      </c>
      <c r="J29" s="72">
        <f>(B29+C29+D29+E29+F29+G29+H29+I29)</f>
        <v>0</v>
      </c>
    </row>
    <row r="30" spans="1:12" s="38" customFormat="1" ht="45" customHeight="1" thickBot="1" x14ac:dyDescent="0.25">
      <c r="A30" s="170" t="s">
        <v>99</v>
      </c>
      <c r="B30" s="69">
        <f>'Entry Form'!H$5*H$8</f>
        <v>0</v>
      </c>
      <c r="C30" s="69">
        <f>'Entry Form'!H$10</f>
        <v>0</v>
      </c>
      <c r="D30" s="71">
        <f>IF((('Entry Form'!H$5*H$8)+H$10+'Entry Form'!H$12+'Entry Form'!H$14)&gt;160200,((((('Entry Form'!H$5*H$8)+'Entry Form'!H$10+'Entry Form'!H$12+'Entry Form'!H$14)-160200)*0.0145)+12255),((('Entry Form'!H$5*H$8)+'Entry Form'!H$10+'Entry Form'!H$12+'Entry Form'!H$14)*0.0765))</f>
        <v>0</v>
      </c>
      <c r="E30" s="184">
        <v>0</v>
      </c>
      <c r="F30" s="71">
        <f>'Entry Form'!H$16</f>
        <v>0</v>
      </c>
      <c r="G30" s="69">
        <f>'Entry Form'!H$18</f>
        <v>0</v>
      </c>
      <c r="H30" s="69">
        <f>'Entry Form'!H$20</f>
        <v>0</v>
      </c>
      <c r="I30" s="69">
        <f>'Entry Form'!H$22</f>
        <v>0</v>
      </c>
      <c r="J30" s="70">
        <f>(B30+C30+D30+E30+F30+G30+H30+I30)</f>
        <v>0</v>
      </c>
    </row>
    <row r="31" spans="1:12" ht="19.5" customHeight="1" thickBot="1" x14ac:dyDescent="0.25">
      <c r="A31" s="120" t="s">
        <v>136</v>
      </c>
      <c r="B31" s="116"/>
      <c r="C31" s="116"/>
      <c r="D31" s="116"/>
      <c r="E31" s="116"/>
      <c r="F31" s="116"/>
      <c r="G31" s="116"/>
      <c r="H31" s="116"/>
      <c r="I31" s="116"/>
      <c r="J31" s="116"/>
      <c r="K31" s="171"/>
      <c r="L31" s="39"/>
    </row>
    <row r="32" spans="1:12" ht="19.5" customHeight="1" x14ac:dyDescent="0.2">
      <c r="A32" s="115" t="s">
        <v>69</v>
      </c>
      <c r="B32" s="116"/>
      <c r="C32" s="116"/>
      <c r="D32" s="116"/>
      <c r="E32" s="116"/>
      <c r="F32" s="116"/>
      <c r="G32" s="116"/>
      <c r="H32" s="116"/>
      <c r="I32" s="116"/>
      <c r="J32" s="116"/>
      <c r="K32" s="171"/>
      <c r="L32" s="39"/>
    </row>
    <row r="33" spans="1:12" ht="19.5" customHeight="1" thickBot="1" x14ac:dyDescent="0.25">
      <c r="A33" s="114" t="s">
        <v>71</v>
      </c>
      <c r="B33" s="83"/>
      <c r="C33" s="83"/>
      <c r="D33" s="83"/>
      <c r="E33" s="83"/>
      <c r="F33" s="83"/>
      <c r="G33" s="83"/>
      <c r="H33" s="83"/>
      <c r="I33" s="83"/>
      <c r="J33" s="83"/>
      <c r="K33" s="171"/>
      <c r="L33" s="39"/>
    </row>
    <row r="34" spans="1:12" ht="17" thickTop="1" x14ac:dyDescent="0.2">
      <c r="A34" s="10"/>
      <c r="B34" s="14"/>
      <c r="C34" s="13"/>
      <c r="D34" s="21"/>
      <c r="E34" s="21"/>
      <c r="G34" s="13"/>
      <c r="H34" s="13"/>
    </row>
    <row r="35" spans="1:12" ht="17" thickBot="1" x14ac:dyDescent="0.25">
      <c r="A35" s="27"/>
      <c r="B35" s="42"/>
      <c r="C35" s="42"/>
      <c r="D35" s="43"/>
      <c r="E35" s="43"/>
      <c r="F35" s="44"/>
      <c r="G35" s="42"/>
      <c r="H35" s="42"/>
      <c r="I35" s="44"/>
      <c r="J35" s="44"/>
      <c r="K35" s="44"/>
    </row>
    <row r="36" spans="1:12" ht="32.5" customHeight="1" thickTop="1" thickBot="1" x14ac:dyDescent="0.25">
      <c r="A36" s="269" t="s">
        <v>154</v>
      </c>
      <c r="B36" s="270"/>
      <c r="C36" s="270"/>
      <c r="D36" s="270"/>
      <c r="E36" s="270"/>
      <c r="F36" s="270"/>
      <c r="G36" s="270"/>
      <c r="H36" s="270"/>
      <c r="I36" s="270"/>
      <c r="J36" s="270"/>
      <c r="K36" s="271"/>
      <c r="L36" s="172"/>
    </row>
    <row r="37" spans="1:12" ht="17" thickTop="1" thickBot="1" x14ac:dyDescent="0.25">
      <c r="A37" s="287" t="s">
        <v>67</v>
      </c>
      <c r="B37" s="289" t="s">
        <v>45</v>
      </c>
      <c r="C37" s="290"/>
      <c r="D37" s="285" t="s">
        <v>131</v>
      </c>
      <c r="E37" s="285" t="s">
        <v>4</v>
      </c>
      <c r="F37" s="285" t="s">
        <v>5</v>
      </c>
      <c r="G37" s="285" t="s">
        <v>2</v>
      </c>
      <c r="H37" s="285" t="s">
        <v>6</v>
      </c>
      <c r="I37" s="285" t="s">
        <v>3</v>
      </c>
      <c r="J37" s="285" t="s">
        <v>25</v>
      </c>
      <c r="K37" s="267" t="s">
        <v>7</v>
      </c>
    </row>
    <row r="38" spans="1:12" s="61" customFormat="1" ht="34.5" customHeight="1" thickBot="1" x14ac:dyDescent="0.25">
      <c r="A38" s="288"/>
      <c r="B38" s="179" t="s">
        <v>193</v>
      </c>
      <c r="C38" s="180" t="s">
        <v>194</v>
      </c>
      <c r="D38" s="286"/>
      <c r="E38" s="286"/>
      <c r="F38" s="286"/>
      <c r="G38" s="286"/>
      <c r="H38" s="286"/>
      <c r="I38" s="286"/>
      <c r="J38" s="286"/>
      <c r="K38" s="268"/>
    </row>
    <row r="39" spans="1:12" s="61" customFormat="1" ht="50.25" customHeight="1" x14ac:dyDescent="0.2">
      <c r="A39" s="169" t="s">
        <v>134</v>
      </c>
      <c r="B39" s="175">
        <f>(G$5*G$9*(1+G$7))</f>
        <v>0</v>
      </c>
      <c r="C39" s="176">
        <f>G$6*G$9</f>
        <v>0</v>
      </c>
      <c r="D39" s="177">
        <f>G$11</f>
        <v>0</v>
      </c>
      <c r="E39" s="177">
        <f>IF(B39&gt;C39,(IF((B39+G$11+G$13+G$15)&gt;168600,((((B39+G$11+G$13+G$15)-168600)*0.0145)+12898),((B39+G$11+G$13+G$15)*0.0765))),(IF((C39+G$11+G$13+G$15)&gt;168600,((((C39+G$11+G$13+G$15)-168600)*0.0145)+12898),((C39+G$11+G$13+G$15)*0.0765))))</f>
        <v>0</v>
      </c>
      <c r="F39" s="177">
        <f>IF(B39&gt;C39,(IF(G$13&gt;0,((($B39+$D39+$E39+G$15)*1.3)+$J39)*0.18,(($B39+$D39+$E39+$J39)*0.18))),(IF(G$13&gt;0,((($C39+$D39+$E39+G$15)*1.3)+$J39)*0.18,(($C39+$D39+$E39+$J39)*0.18))))</f>
        <v>0</v>
      </c>
      <c r="G39" s="177">
        <f>G$17*G$9/12</f>
        <v>0</v>
      </c>
      <c r="H39" s="177">
        <f>G$19*G$9/12</f>
        <v>0</v>
      </c>
      <c r="I39" s="177">
        <f>G$21</f>
        <v>0</v>
      </c>
      <c r="J39" s="177">
        <f>G$23</f>
        <v>0</v>
      </c>
      <c r="K39" s="178">
        <f>IF(B39&gt;C39,(B39+D39+E39+F39+G39+H39+I39+J39),(C39+D39+E39+F39+G39+H39+I39+J39))</f>
        <v>0</v>
      </c>
    </row>
    <row r="40" spans="1:12" s="61" customFormat="1" ht="50.25" customHeight="1" thickBot="1" x14ac:dyDescent="0.25">
      <c r="A40" s="170" t="s">
        <v>99</v>
      </c>
      <c r="B40" s="64">
        <f>(H$5*H$9*(1+H$7))</f>
        <v>0</v>
      </c>
      <c r="C40" s="77">
        <f>H$6*H$9</f>
        <v>0</v>
      </c>
      <c r="D40" s="78">
        <f>H$11</f>
        <v>0</v>
      </c>
      <c r="E40" s="78">
        <f>IF(B40&gt;C40,(IF((B40+H$11+H$13+H$15)&gt;168600,((((B40+H$11+H$13+H$15)-168600)*0.0145)+12898),((B40+H$11+H$13+H$15)*0.0765))),(IF((C40+H$11+H$13+H$15)&gt;168600,((((C40+H$11+H$13+H$15)-168600)*0.0145)+12898),((C40+H$11+H$13+H$15)*0.0765))))</f>
        <v>0</v>
      </c>
      <c r="F40" s="78">
        <v>0</v>
      </c>
      <c r="G40" s="78">
        <f>H$17*H$9/12</f>
        <v>0</v>
      </c>
      <c r="H40" s="78">
        <f>H$19*H$9/12</f>
        <v>0</v>
      </c>
      <c r="I40" s="78">
        <f>H$21</f>
        <v>0</v>
      </c>
      <c r="J40" s="78">
        <f>H$23</f>
        <v>0</v>
      </c>
      <c r="K40" s="79">
        <f>IF(B40&gt;C40,(B40+D40+E40+F40+G40+H40+I40+J40),(C40+D40+E40+F40+G40+H40+I40+J40))</f>
        <v>0</v>
      </c>
    </row>
    <row r="41" spans="1:12" s="61" customFormat="1" ht="15" customHeight="1" thickBot="1" x14ac:dyDescent="0.25">
      <c r="A41" s="117" t="s">
        <v>137</v>
      </c>
      <c r="B41" s="118"/>
      <c r="C41" s="118"/>
      <c r="D41" s="118"/>
      <c r="E41" s="118"/>
      <c r="F41" s="118"/>
      <c r="G41" s="118"/>
      <c r="H41" s="118"/>
      <c r="I41" s="118"/>
      <c r="J41" s="118"/>
      <c r="K41" s="119"/>
      <c r="L41" s="173"/>
    </row>
    <row r="42" spans="1:12" ht="19.5" customHeight="1" x14ac:dyDescent="0.2">
      <c r="A42" s="115" t="s">
        <v>69</v>
      </c>
      <c r="B42" s="116"/>
      <c r="C42" s="116"/>
      <c r="D42" s="116"/>
      <c r="E42" s="116"/>
      <c r="F42" s="116"/>
      <c r="G42" s="116"/>
      <c r="H42" s="116"/>
      <c r="I42" s="116"/>
      <c r="J42" s="116"/>
      <c r="K42" s="121"/>
      <c r="L42" s="174"/>
    </row>
    <row r="43" spans="1:12" ht="19.5" customHeight="1" thickBot="1" x14ac:dyDescent="0.25">
      <c r="A43" s="114" t="s">
        <v>71</v>
      </c>
      <c r="B43" s="83"/>
      <c r="C43" s="83"/>
      <c r="D43" s="83"/>
      <c r="E43" s="83"/>
      <c r="F43" s="83"/>
      <c r="G43" s="83"/>
      <c r="H43" s="83"/>
      <c r="I43" s="83"/>
      <c r="J43" s="83"/>
      <c r="K43" s="84"/>
      <c r="L43" s="174"/>
    </row>
    <row r="44" spans="1:12" ht="19" thickTop="1" x14ac:dyDescent="0.2">
      <c r="A44" s="30"/>
      <c r="B44" s="25"/>
      <c r="C44" s="25"/>
      <c r="E44" s="29"/>
      <c r="F44" s="26"/>
      <c r="I44" s="13"/>
      <c r="J44" s="13"/>
      <c r="K44" s="13"/>
    </row>
    <row r="45" spans="1:12" ht="16" x14ac:dyDescent="0.2">
      <c r="A45" s="10"/>
      <c r="B45" s="14"/>
      <c r="C45" s="13"/>
      <c r="D45" s="21"/>
      <c r="E45" s="21"/>
      <c r="G45" s="13"/>
      <c r="H45" s="13"/>
    </row>
    <row r="46" spans="1:12" ht="16" x14ac:dyDescent="0.2">
      <c r="A46" s="27"/>
      <c r="B46" s="42"/>
      <c r="C46" s="42"/>
      <c r="D46" s="43"/>
      <c r="E46" s="43"/>
      <c r="F46" s="44"/>
      <c r="G46" s="42"/>
      <c r="H46" s="42"/>
      <c r="I46" s="44"/>
      <c r="J46" s="44"/>
      <c r="K46" s="44"/>
    </row>
    <row r="47" spans="1:12" ht="16" x14ac:dyDescent="0.2">
      <c r="A47" s="27"/>
      <c r="B47" s="42"/>
      <c r="C47" s="42"/>
      <c r="D47" s="44"/>
      <c r="E47" s="44"/>
      <c r="F47" s="44"/>
      <c r="G47" s="42"/>
      <c r="H47" s="42"/>
      <c r="I47" s="44"/>
      <c r="J47" s="44"/>
      <c r="K47" s="44"/>
    </row>
    <row r="48" spans="1:12" ht="16" x14ac:dyDescent="0.2">
      <c r="A48" s="27"/>
      <c r="B48" s="42"/>
      <c r="C48" s="42"/>
      <c r="D48" s="44"/>
      <c r="E48" s="44"/>
      <c r="F48" s="44"/>
      <c r="G48" s="42"/>
      <c r="H48" s="42"/>
      <c r="I48" s="44"/>
      <c r="J48" s="44"/>
      <c r="K48" s="44"/>
    </row>
    <row r="49" spans="1:11" ht="16" x14ac:dyDescent="0.2">
      <c r="A49" s="27"/>
      <c r="B49" s="42"/>
      <c r="C49" s="42"/>
      <c r="D49" s="44"/>
      <c r="E49" s="44"/>
      <c r="F49" s="44"/>
      <c r="G49" s="42"/>
      <c r="H49" s="42"/>
      <c r="I49" s="44"/>
      <c r="J49" s="44"/>
      <c r="K49" s="44"/>
    </row>
    <row r="50" spans="1:11" ht="16" x14ac:dyDescent="0.2">
      <c r="A50" s="27"/>
      <c r="B50" s="42"/>
      <c r="C50" s="42"/>
      <c r="D50" s="45"/>
      <c r="E50" s="46"/>
      <c r="F50" s="47"/>
      <c r="G50" s="42"/>
      <c r="H50" s="42"/>
      <c r="I50" s="44"/>
      <c r="J50" s="44"/>
      <c r="K50" s="44"/>
    </row>
    <row r="51" spans="1:11" ht="16" x14ac:dyDescent="0.2">
      <c r="A51" s="27"/>
      <c r="B51" s="42"/>
      <c r="C51" s="42"/>
      <c r="D51" s="44"/>
      <c r="E51" s="44"/>
      <c r="F51" s="44"/>
      <c r="G51" s="42"/>
      <c r="H51" s="42"/>
      <c r="I51" s="44"/>
      <c r="J51" s="44"/>
      <c r="K51" s="44"/>
    </row>
    <row r="52" spans="1:11" ht="16" x14ac:dyDescent="0.2">
      <c r="A52" s="27"/>
      <c r="B52" s="48"/>
      <c r="C52" s="42"/>
      <c r="D52" s="44"/>
      <c r="E52" s="44"/>
      <c r="F52" s="44"/>
      <c r="G52" s="42"/>
      <c r="H52" s="42"/>
      <c r="I52" s="44"/>
      <c r="J52" s="44"/>
      <c r="K52" s="44"/>
    </row>
    <row r="53" spans="1:11" ht="16" x14ac:dyDescent="0.2">
      <c r="A53" s="27"/>
      <c r="B53" s="42"/>
      <c r="C53" s="42"/>
      <c r="D53" s="44"/>
      <c r="E53" s="44"/>
      <c r="F53" s="44"/>
      <c r="G53" s="42"/>
      <c r="H53" s="42"/>
      <c r="I53" s="44"/>
      <c r="J53" s="44"/>
      <c r="K53" s="44"/>
    </row>
    <row r="54" spans="1:11" ht="16" x14ac:dyDescent="0.2">
      <c r="A54" s="27"/>
      <c r="B54" s="42"/>
      <c r="C54" s="42"/>
      <c r="D54" s="42"/>
      <c r="E54" s="42"/>
      <c r="F54" s="42"/>
      <c r="G54" s="42"/>
      <c r="H54" s="42"/>
      <c r="I54" s="44"/>
      <c r="J54" s="44"/>
      <c r="K54" s="44"/>
    </row>
    <row r="55" spans="1:11" x14ac:dyDescent="0.2">
      <c r="A55" s="16"/>
      <c r="B55" s="42"/>
      <c r="C55" s="42"/>
      <c r="D55" s="44"/>
      <c r="E55" s="44"/>
      <c r="F55" s="44"/>
      <c r="G55" s="42"/>
      <c r="H55" s="42"/>
      <c r="I55" s="44"/>
      <c r="J55" s="44"/>
      <c r="K55" s="44"/>
    </row>
    <row r="56" spans="1:11" ht="16" x14ac:dyDescent="0.2">
      <c r="A56" s="11"/>
      <c r="D56" s="13"/>
      <c r="E56" s="13"/>
      <c r="F56" s="13"/>
    </row>
    <row r="57" spans="1:11" x14ac:dyDescent="0.2">
      <c r="A57" s="49"/>
      <c r="B57" s="44"/>
      <c r="C57" s="44"/>
      <c r="D57" s="42"/>
      <c r="E57" s="42"/>
      <c r="F57" s="42"/>
      <c r="G57" s="44"/>
      <c r="H57" s="44"/>
      <c r="I57" s="44"/>
      <c r="J57" s="44"/>
    </row>
    <row r="58" spans="1:11" x14ac:dyDescent="0.2">
      <c r="A58" s="50"/>
      <c r="B58" s="44"/>
      <c r="C58" s="44"/>
      <c r="D58" s="42"/>
      <c r="E58" s="42"/>
      <c r="F58" s="42"/>
      <c r="G58" s="44"/>
      <c r="H58" s="44"/>
      <c r="I58" s="44"/>
      <c r="J58" s="44"/>
    </row>
    <row r="59" spans="1:11" x14ac:dyDescent="0.2">
      <c r="A59" s="50"/>
      <c r="B59" s="44"/>
      <c r="C59" s="44"/>
      <c r="D59" s="42"/>
      <c r="E59" s="42"/>
      <c r="F59" s="42"/>
      <c r="G59" s="44"/>
      <c r="H59" s="44"/>
      <c r="I59" s="44"/>
      <c r="J59" s="44"/>
    </row>
    <row r="60" spans="1:11" x14ac:dyDescent="0.2">
      <c r="A60" s="51"/>
      <c r="B60" s="44"/>
      <c r="C60" s="44"/>
      <c r="D60" s="42"/>
      <c r="E60" s="42"/>
      <c r="F60" s="42"/>
      <c r="G60" s="44"/>
      <c r="H60" s="44"/>
      <c r="I60" s="44"/>
      <c r="J60" s="44"/>
    </row>
    <row r="61" spans="1:11" x14ac:dyDescent="0.2">
      <c r="A61" s="51"/>
      <c r="B61" s="44"/>
      <c r="C61" s="44"/>
      <c r="D61" s="42"/>
      <c r="E61" s="42"/>
      <c r="F61" s="42"/>
      <c r="G61" s="44"/>
      <c r="H61" s="44"/>
      <c r="I61" s="44"/>
      <c r="J61" s="44"/>
    </row>
    <row r="62" spans="1:11" x14ac:dyDescent="0.2">
      <c r="A62" s="51"/>
      <c r="B62" s="44"/>
      <c r="C62" s="44"/>
      <c r="D62" s="42"/>
      <c r="E62" s="42"/>
      <c r="F62" s="42"/>
      <c r="G62" s="44"/>
      <c r="H62" s="44"/>
      <c r="I62" s="44"/>
      <c r="J62" s="44"/>
    </row>
    <row r="63" spans="1:11" x14ac:dyDescent="0.2">
      <c r="A63" s="51"/>
      <c r="B63" s="44"/>
      <c r="C63" s="44"/>
      <c r="D63" s="42"/>
      <c r="E63" s="42"/>
      <c r="F63" s="42"/>
      <c r="G63" s="44"/>
      <c r="H63" s="44"/>
      <c r="I63" s="44"/>
      <c r="J63" s="44"/>
    </row>
    <row r="64" spans="1:11" x14ac:dyDescent="0.2">
      <c r="A64" s="49"/>
      <c r="B64" s="42"/>
      <c r="C64" s="42"/>
      <c r="D64" s="42"/>
      <c r="E64" s="42"/>
      <c r="F64" s="42"/>
      <c r="G64" s="44"/>
      <c r="H64" s="44"/>
      <c r="I64" s="44"/>
      <c r="J64" s="44"/>
    </row>
    <row r="65" spans="1:10" x14ac:dyDescent="0.2">
      <c r="A65" s="42"/>
      <c r="B65" s="44"/>
      <c r="C65" s="42"/>
      <c r="D65" s="42"/>
      <c r="E65" s="42"/>
      <c r="F65" s="42"/>
      <c r="G65" s="44"/>
      <c r="H65" s="44"/>
      <c r="I65" s="44"/>
      <c r="J65" s="44"/>
    </row>
    <row r="66" spans="1:10" x14ac:dyDescent="0.2">
      <c r="A66" s="52"/>
      <c r="B66" s="44"/>
      <c r="C66" s="42"/>
      <c r="D66" s="44"/>
      <c r="E66" s="44"/>
      <c r="F66" s="44"/>
      <c r="G66" s="44"/>
      <c r="H66" s="44"/>
      <c r="I66" s="44"/>
      <c r="J66" s="44"/>
    </row>
    <row r="67" spans="1:10" x14ac:dyDescent="0.2">
      <c r="A67" s="50"/>
      <c r="B67" s="42"/>
      <c r="C67" s="42"/>
      <c r="D67" s="44"/>
      <c r="E67" s="44"/>
      <c r="F67" s="44"/>
      <c r="G67" s="44"/>
      <c r="H67" s="44"/>
      <c r="I67" s="44"/>
      <c r="J67" s="44"/>
    </row>
    <row r="68" spans="1:10" x14ac:dyDescent="0.2">
      <c r="A68" s="49"/>
      <c r="B68" s="42"/>
      <c r="C68" s="42"/>
      <c r="D68" s="44"/>
      <c r="E68" s="44"/>
      <c r="F68" s="44"/>
      <c r="G68" s="44"/>
      <c r="H68" s="44"/>
      <c r="I68" s="44"/>
      <c r="J68" s="44"/>
    </row>
    <row r="69" spans="1:10" x14ac:dyDescent="0.2">
      <c r="A69" s="49"/>
      <c r="B69" s="42"/>
      <c r="C69" s="42"/>
      <c r="D69" s="44"/>
      <c r="E69" s="44"/>
      <c r="F69" s="44"/>
      <c r="G69" s="44"/>
      <c r="H69" s="44"/>
      <c r="I69" s="44"/>
      <c r="J69" s="44"/>
    </row>
    <row r="70" spans="1:10" x14ac:dyDescent="0.2">
      <c r="A70" s="49"/>
      <c r="B70" s="42"/>
      <c r="C70" s="42"/>
      <c r="D70" s="44"/>
      <c r="E70" s="44"/>
      <c r="F70" s="44"/>
      <c r="G70" s="44"/>
      <c r="H70" s="44"/>
      <c r="I70" s="44"/>
      <c r="J70" s="44"/>
    </row>
    <row r="71" spans="1:10" x14ac:dyDescent="0.2">
      <c r="A71" s="50"/>
      <c r="B71" s="42"/>
      <c r="C71" s="42"/>
      <c r="D71" s="44"/>
      <c r="E71" s="44"/>
      <c r="F71" s="44"/>
      <c r="G71" s="44"/>
      <c r="H71" s="44"/>
      <c r="I71" s="44"/>
      <c r="J71" s="44"/>
    </row>
    <row r="72" spans="1:10" x14ac:dyDescent="0.2">
      <c r="A72" s="49"/>
      <c r="B72" s="42"/>
      <c r="C72" s="42"/>
      <c r="D72" s="44"/>
      <c r="E72" s="44"/>
      <c r="F72" s="44"/>
      <c r="G72" s="44"/>
      <c r="H72" s="44"/>
      <c r="I72" s="44"/>
      <c r="J72" s="44"/>
    </row>
    <row r="73" spans="1:10" x14ac:dyDescent="0.2">
      <c r="A73" s="49"/>
      <c r="B73" s="42"/>
      <c r="C73" s="42"/>
      <c r="D73" s="44"/>
      <c r="E73" s="44"/>
      <c r="F73" s="44"/>
      <c r="G73" s="44"/>
      <c r="H73" s="44"/>
      <c r="I73" s="44"/>
      <c r="J73" s="44"/>
    </row>
    <row r="74" spans="1:10" x14ac:dyDescent="0.2">
      <c r="A74" s="49"/>
      <c r="B74" s="42"/>
      <c r="C74" s="42"/>
      <c r="D74" s="44"/>
      <c r="E74" s="44"/>
      <c r="F74" s="44"/>
      <c r="G74" s="44"/>
      <c r="H74" s="44"/>
      <c r="I74" s="44"/>
      <c r="J74" s="44"/>
    </row>
    <row r="75" spans="1:10" x14ac:dyDescent="0.2">
      <c r="A75" s="50"/>
      <c r="B75" s="42"/>
      <c r="C75" s="42"/>
      <c r="D75" s="42"/>
      <c r="E75" s="42"/>
      <c r="F75" s="42"/>
      <c r="G75" s="44"/>
      <c r="H75" s="44"/>
      <c r="I75" s="44"/>
      <c r="J75" s="44"/>
    </row>
    <row r="76" spans="1:10" x14ac:dyDescent="0.2">
      <c r="A76" s="49"/>
      <c r="B76" s="42"/>
      <c r="C76" s="42"/>
      <c r="D76" s="42"/>
      <c r="E76" s="42"/>
      <c r="F76" s="42"/>
      <c r="G76" s="44"/>
      <c r="H76" s="44"/>
      <c r="I76" s="44"/>
      <c r="J76" s="44"/>
    </row>
    <row r="77" spans="1:10" x14ac:dyDescent="0.2">
      <c r="A77" s="50"/>
      <c r="B77" s="42"/>
      <c r="C77" s="42"/>
      <c r="D77" s="42"/>
      <c r="E77" s="42"/>
      <c r="F77" s="42"/>
      <c r="G77" s="44"/>
      <c r="H77" s="44"/>
      <c r="I77" s="44"/>
      <c r="J77" s="44"/>
    </row>
    <row r="78" spans="1:10" x14ac:dyDescent="0.2">
      <c r="A78" s="42"/>
      <c r="B78" s="50"/>
      <c r="C78" s="42"/>
      <c r="D78" s="42"/>
      <c r="E78" s="42"/>
      <c r="F78" s="42"/>
      <c r="G78" s="44"/>
      <c r="H78" s="44"/>
      <c r="I78" s="44"/>
      <c r="J78" s="44"/>
    </row>
    <row r="79" spans="1:10" ht="16" x14ac:dyDescent="0.2">
      <c r="A79" s="12"/>
      <c r="B79" s="14"/>
      <c r="C79" s="14"/>
      <c r="D79" s="14"/>
      <c r="E79" s="14"/>
      <c r="F79" s="14"/>
    </row>
    <row r="80" spans="1:10" x14ac:dyDescent="0.2">
      <c r="A80" s="49"/>
      <c r="B80" s="42"/>
      <c r="C80" s="42"/>
      <c r="D80" s="42"/>
      <c r="E80" s="42"/>
      <c r="F80" s="42"/>
      <c r="G80" s="44"/>
      <c r="H80" s="44"/>
      <c r="I80" s="44"/>
    </row>
    <row r="81" spans="1:9" x14ac:dyDescent="0.2">
      <c r="A81" s="53"/>
      <c r="B81" s="42"/>
      <c r="C81" s="42"/>
      <c r="D81" s="42"/>
      <c r="E81" s="42"/>
      <c r="F81" s="42"/>
      <c r="G81" s="44"/>
      <c r="H81" s="44"/>
      <c r="I81" s="44"/>
    </row>
    <row r="82" spans="1:9" x14ac:dyDescent="0.2">
      <c r="A82" s="53"/>
      <c r="B82" s="42"/>
      <c r="C82" s="42"/>
      <c r="D82" s="42"/>
      <c r="E82" s="42"/>
      <c r="F82" s="42"/>
      <c r="G82" s="44"/>
      <c r="H82" s="44"/>
      <c r="I82" s="44"/>
    </row>
    <row r="83" spans="1:9" x14ac:dyDescent="0.2">
      <c r="A83" s="54"/>
      <c r="B83" s="42"/>
      <c r="C83" s="42"/>
      <c r="D83" s="42"/>
      <c r="E83" s="42"/>
      <c r="F83" s="42"/>
      <c r="G83" s="44"/>
      <c r="H83" s="44"/>
      <c r="I83" s="44"/>
    </row>
    <row r="84" spans="1:9" x14ac:dyDescent="0.2">
      <c r="A84" s="50"/>
      <c r="B84" s="44"/>
      <c r="C84" s="44"/>
      <c r="D84" s="42"/>
      <c r="E84" s="42"/>
      <c r="F84" s="42"/>
      <c r="G84" s="44"/>
      <c r="H84" s="44"/>
      <c r="I84" s="44"/>
    </row>
    <row r="85" spans="1:9" x14ac:dyDescent="0.2">
      <c r="A85" s="53"/>
      <c r="B85" s="42"/>
      <c r="C85" s="42"/>
      <c r="D85" s="42"/>
      <c r="E85" s="42"/>
      <c r="F85" s="42"/>
      <c r="G85" s="44"/>
      <c r="H85" s="44"/>
      <c r="I85" s="44"/>
    </row>
    <row r="86" spans="1:9" x14ac:dyDescent="0.2">
      <c r="A86" s="53"/>
      <c r="B86" s="42"/>
      <c r="C86" s="42"/>
      <c r="D86" s="42"/>
      <c r="E86" s="42"/>
      <c r="F86" s="42"/>
      <c r="G86" s="44"/>
      <c r="H86" s="44"/>
      <c r="I86" s="44"/>
    </row>
    <row r="87" spans="1:9" x14ac:dyDescent="0.2">
      <c r="A87" s="53"/>
      <c r="B87" s="42"/>
      <c r="C87" s="42"/>
      <c r="D87" s="42"/>
      <c r="E87" s="42"/>
      <c r="F87" s="42"/>
      <c r="G87" s="44"/>
      <c r="H87" s="44"/>
      <c r="I87" s="44"/>
    </row>
    <row r="88" spans="1:9" x14ac:dyDescent="0.2">
      <c r="A88" s="53"/>
      <c r="B88" s="42"/>
      <c r="C88" s="42"/>
      <c r="D88" s="42"/>
      <c r="E88" s="42"/>
      <c r="F88" s="42"/>
      <c r="G88" s="44"/>
      <c r="H88" s="44"/>
      <c r="I88" s="44"/>
    </row>
    <row r="89" spans="1:9" x14ac:dyDescent="0.2">
      <c r="A89" s="53"/>
      <c r="B89" s="42"/>
      <c r="C89" s="42"/>
      <c r="D89" s="42"/>
      <c r="E89" s="42"/>
      <c r="F89" s="42"/>
      <c r="G89" s="44"/>
      <c r="H89" s="44"/>
      <c r="I89" s="44"/>
    </row>
    <row r="90" spans="1:9" x14ac:dyDescent="0.2">
      <c r="A90" s="53"/>
      <c r="B90" s="42"/>
      <c r="C90" s="42"/>
      <c r="D90" s="42"/>
      <c r="E90" s="42"/>
      <c r="F90" s="42"/>
      <c r="G90" s="44"/>
      <c r="H90" s="44"/>
      <c r="I90" s="44"/>
    </row>
    <row r="91" spans="1:9" x14ac:dyDescent="0.2">
      <c r="A91" s="44"/>
      <c r="B91" s="44"/>
      <c r="C91" s="44"/>
      <c r="D91" s="42"/>
      <c r="E91" s="42"/>
      <c r="F91" s="42"/>
      <c r="G91" s="44"/>
      <c r="H91" s="44"/>
      <c r="I91" s="44"/>
    </row>
    <row r="92" spans="1:9" ht="16" x14ac:dyDescent="0.2">
      <c r="D92" s="14"/>
      <c r="E92" s="14"/>
      <c r="F92" s="14"/>
    </row>
    <row r="93" spans="1:9" ht="16" x14ac:dyDescent="0.2">
      <c r="D93" s="14"/>
      <c r="E93" s="14"/>
      <c r="F93" s="14"/>
    </row>
    <row r="94" spans="1:9" ht="16" x14ac:dyDescent="0.2">
      <c r="D94" s="14"/>
      <c r="E94" s="14"/>
      <c r="F94" s="14"/>
    </row>
    <row r="95" spans="1:9" ht="16" x14ac:dyDescent="0.2">
      <c r="F95" s="14"/>
    </row>
    <row r="96" spans="1:9" ht="16" x14ac:dyDescent="0.2">
      <c r="D96" s="14"/>
      <c r="E96" s="14"/>
      <c r="F96" s="14"/>
    </row>
    <row r="97" spans="4:6" ht="16" x14ac:dyDescent="0.2">
      <c r="D97" s="14"/>
      <c r="E97" s="14"/>
      <c r="F97" s="14"/>
    </row>
    <row r="98" spans="4:6" ht="16" x14ac:dyDescent="0.2">
      <c r="D98" s="14"/>
      <c r="E98" s="14"/>
      <c r="F98" s="14"/>
    </row>
    <row r="99" spans="4:6" ht="16" x14ac:dyDescent="0.2">
      <c r="D99" s="14"/>
      <c r="E99" s="14"/>
      <c r="F99" s="14"/>
    </row>
    <row r="100" spans="4:6" ht="16" x14ac:dyDescent="0.2">
      <c r="D100" s="14"/>
      <c r="E100" s="14"/>
      <c r="F100" s="14"/>
    </row>
    <row r="101" spans="4:6" ht="16" x14ac:dyDescent="0.2">
      <c r="D101" s="14"/>
      <c r="E101" s="14"/>
    </row>
  </sheetData>
  <sheetProtection algorithmName="SHA-512" hashValue="vgTuQYqFXCxTNFYnBo7WP/XUw4LYnq/fCUDLALWuDmL1qKPTX2/+7VMSlQ5hTyqaBGuTewW4TXGbQcu8IREwDw==" saltValue="HCvJwwrf6lipenx5eUpB7A==" spinCount="100000" sheet="1" objects="1" scenarios="1" selectLockedCells="1"/>
  <customSheetViews>
    <customSheetView guid="{A765F8A1-EA9F-47A4-98E7-BABDC0610B6C}" showPageBreaks="1" printArea="1">
      <selection activeCell="E30" sqref="E30"/>
      <pageMargins left="0.44" right="0.62" top="0.3" bottom="0.28000000000000003" header="0.3" footer="0.3"/>
      <pageSetup paperSize="5" scale="90" orientation="landscape" r:id="rId1"/>
    </customSheetView>
    <customSheetView guid="{59B7FD3A-22DC-412F-A2DA-BF6F2F967EE8}" scale="90">
      <selection activeCell="G3" sqref="G3"/>
      <pageMargins left="0.44" right="0.62" top="0.3" bottom="0.28000000000000003" header="0.3" footer="0.3"/>
      <pageSetup paperSize="5" scale="90" orientation="landscape" r:id="rId2"/>
    </customSheetView>
    <customSheetView guid="{DD2D1DE9-DC61-494D-8692-2464FDBCF83B}">
      <selection activeCell="I4" sqref="I4"/>
      <pageMargins left="0.44" right="0.62" top="0.3" bottom="0.28000000000000003" header="0.3" footer="0.3"/>
      <pageSetup paperSize="5" scale="90" orientation="landscape" r:id="rId3"/>
    </customSheetView>
    <customSheetView guid="{F092CCFA-CA6F-46CA-ACC2-4C39AB452B0D}" showPageBreaks="1" printArea="1">
      <selection activeCell="B21" sqref="B21"/>
      <pageMargins left="0.44" right="0.62" top="0.3" bottom="0.28000000000000003" header="0.3" footer="0.3"/>
      <pageSetup paperSize="5" scale="90" orientation="landscape" r:id="rId4"/>
    </customSheetView>
  </customSheetViews>
  <mergeCells count="39">
    <mergeCell ref="G37:G38"/>
    <mergeCell ref="H37:H38"/>
    <mergeCell ref="I37:I38"/>
    <mergeCell ref="J37:J38"/>
    <mergeCell ref="A37:A38"/>
    <mergeCell ref="B37:C37"/>
    <mergeCell ref="D37:D38"/>
    <mergeCell ref="E37:E38"/>
    <mergeCell ref="F37:F38"/>
    <mergeCell ref="A2:H2"/>
    <mergeCell ref="A3:H3"/>
    <mergeCell ref="K37:K38"/>
    <mergeCell ref="A36:K36"/>
    <mergeCell ref="B5:D5"/>
    <mergeCell ref="B6:D6"/>
    <mergeCell ref="B7:D7"/>
    <mergeCell ref="E6:F6"/>
    <mergeCell ref="E7:F7"/>
    <mergeCell ref="E12:E13"/>
    <mergeCell ref="E14:E15"/>
    <mergeCell ref="E16:E17"/>
    <mergeCell ref="E18:E19"/>
    <mergeCell ref="E20:E21"/>
    <mergeCell ref="E22:E23"/>
    <mergeCell ref="A27:J27"/>
    <mergeCell ref="A24:C24"/>
    <mergeCell ref="E8:E9"/>
    <mergeCell ref="E24:H24"/>
    <mergeCell ref="E4:F4"/>
    <mergeCell ref="E5:F5"/>
    <mergeCell ref="A4:D4"/>
    <mergeCell ref="B15:D15"/>
    <mergeCell ref="B13:D13"/>
    <mergeCell ref="E10:E11"/>
    <mergeCell ref="B12:D12"/>
    <mergeCell ref="A17:C19"/>
    <mergeCell ref="D17:D19"/>
    <mergeCell ref="A21:C22"/>
    <mergeCell ref="D21:D22"/>
  </mergeCells>
  <printOptions horizontalCentered="1"/>
  <pageMargins left="0.25" right="0.25" top="0.75" bottom="0.75" header="0.3" footer="0.3"/>
  <pageSetup scale="70" fitToHeight="2" orientation="landscape" horizontalDpi="300" verticalDpi="300" r:id="rId5"/>
  <rowBreaks count="1" manualBreakCount="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31888-D5DA-4842-8885-727C0475C5F8}">
  <sheetPr>
    <pageSetUpPr fitToPage="1"/>
  </sheetPr>
  <dimension ref="A1:Q70"/>
  <sheetViews>
    <sheetView tabSelected="1" topLeftCell="A9" zoomScale="86" zoomScaleNormal="86" workbookViewId="0">
      <selection activeCell="I14" sqref="I14"/>
    </sheetView>
  </sheetViews>
  <sheetFormatPr baseColWidth="10" defaultColWidth="8.83203125" defaultRowHeight="15" x14ac:dyDescent="0.2"/>
  <cols>
    <col min="1" max="1" width="36.5" customWidth="1"/>
    <col min="2" max="2" width="14.1640625" customWidth="1"/>
    <col min="3" max="4" width="14.5" customWidth="1"/>
    <col min="5" max="5" width="14.6640625" customWidth="1"/>
    <col min="6" max="6" width="18.5" customWidth="1"/>
    <col min="8" max="8" width="7.83203125" customWidth="1"/>
    <col min="9" max="9" width="11.5" customWidth="1"/>
    <col min="10" max="10" width="11.6640625" customWidth="1"/>
    <col min="11" max="11" width="11.83203125" customWidth="1"/>
    <col min="12" max="12" width="14.1640625" customWidth="1"/>
    <col min="13" max="13" width="13.6640625" customWidth="1"/>
  </cols>
  <sheetData>
    <row r="1" spans="1:17" ht="16" x14ac:dyDescent="0.2">
      <c r="A1" s="292" t="s">
        <v>40</v>
      </c>
      <c r="B1" s="292"/>
      <c r="C1" s="292"/>
      <c r="D1" s="292"/>
      <c r="E1" s="292"/>
      <c r="F1" s="292"/>
      <c r="G1" s="292"/>
      <c r="H1" s="293"/>
      <c r="I1" s="293"/>
      <c r="J1" s="293"/>
      <c r="K1" s="293"/>
      <c r="L1" s="293"/>
      <c r="M1" s="293"/>
      <c r="N1" s="293"/>
      <c r="O1" s="293"/>
      <c r="P1" s="293"/>
      <c r="Q1" s="293"/>
    </row>
    <row r="2" spans="1:17" ht="16" x14ac:dyDescent="0.2">
      <c r="A2" s="292" t="s">
        <v>155</v>
      </c>
      <c r="B2" s="292"/>
      <c r="C2" s="292"/>
      <c r="D2" s="292"/>
      <c r="E2" s="292"/>
      <c r="F2" s="294"/>
      <c r="G2" s="294"/>
      <c r="H2" s="294"/>
      <c r="I2" s="294"/>
      <c r="J2" s="294"/>
      <c r="K2" s="294"/>
      <c r="L2" s="294"/>
      <c r="M2" s="294"/>
      <c r="N2" s="294"/>
      <c r="O2" s="294"/>
      <c r="P2" s="294"/>
      <c r="Q2" s="294"/>
    </row>
    <row r="4" spans="1:17" ht="16" x14ac:dyDescent="0.2">
      <c r="A4" s="18" t="s">
        <v>39</v>
      </c>
      <c r="B4" s="15"/>
      <c r="C4" s="15"/>
      <c r="D4" s="15"/>
      <c r="E4" s="15"/>
    </row>
    <row r="5" spans="1:17" ht="18.75" customHeight="1" x14ac:dyDescent="0.2">
      <c r="A5" s="17" t="s">
        <v>58</v>
      </c>
      <c r="B5" s="18"/>
      <c r="C5" s="18"/>
      <c r="D5" s="18"/>
      <c r="E5" s="18"/>
      <c r="F5" s="19"/>
      <c r="G5" s="19"/>
    </row>
    <row r="6" spans="1:17" ht="16" x14ac:dyDescent="0.2">
      <c r="A6" s="17" t="s">
        <v>38</v>
      </c>
    </row>
    <row r="7" spans="1:17" ht="16" x14ac:dyDescent="0.2">
      <c r="A7" s="17"/>
    </row>
    <row r="8" spans="1:17" ht="16" x14ac:dyDescent="0.2">
      <c r="A8" s="18" t="s">
        <v>52</v>
      </c>
    </row>
    <row r="9" spans="1:17" ht="16" x14ac:dyDescent="0.2">
      <c r="A9" s="17" t="s">
        <v>57</v>
      </c>
      <c r="E9" s="188"/>
      <c r="F9" s="188"/>
      <c r="G9" s="188"/>
      <c r="H9" s="188"/>
      <c r="I9" s="188"/>
      <c r="J9" s="188"/>
      <c r="K9" s="188"/>
      <c r="L9" s="188"/>
      <c r="M9" s="188"/>
      <c r="N9" s="188"/>
      <c r="O9" s="188"/>
      <c r="P9" s="188"/>
      <c r="Q9" s="188"/>
    </row>
    <row r="10" spans="1:17" ht="16" x14ac:dyDescent="0.2">
      <c r="A10" s="213" t="s">
        <v>156</v>
      </c>
      <c r="B10" s="204"/>
      <c r="C10" s="204"/>
      <c r="D10" s="204"/>
      <c r="E10" s="204"/>
      <c r="F10" s="204"/>
      <c r="G10" s="204"/>
      <c r="H10" s="204"/>
      <c r="I10" s="204"/>
    </row>
    <row r="11" spans="1:17" ht="16" x14ac:dyDescent="0.2">
      <c r="A11" s="17"/>
      <c r="H11" s="295" t="s">
        <v>62</v>
      </c>
      <c r="I11" s="295"/>
      <c r="J11" s="295"/>
      <c r="K11" s="295"/>
      <c r="L11" s="295"/>
      <c r="M11" s="295"/>
    </row>
    <row r="12" spans="1:17" ht="46.5" customHeight="1" thickBot="1" x14ac:dyDescent="0.25">
      <c r="A12" s="4" t="s">
        <v>14</v>
      </c>
      <c r="B12" s="7" t="s">
        <v>138</v>
      </c>
      <c r="C12" s="8" t="s">
        <v>139</v>
      </c>
      <c r="D12" s="7" t="s">
        <v>157</v>
      </c>
      <c r="E12" s="31" t="s">
        <v>158</v>
      </c>
      <c r="H12" s="55"/>
      <c r="I12" s="56" t="s">
        <v>29</v>
      </c>
      <c r="J12" s="57" t="s">
        <v>31</v>
      </c>
      <c r="K12" s="58" t="s">
        <v>30</v>
      </c>
      <c r="L12" s="214" t="s">
        <v>192</v>
      </c>
      <c r="M12" s="59" t="s">
        <v>28</v>
      </c>
    </row>
    <row r="13" spans="1:17" ht="17" thickBot="1" x14ac:dyDescent="0.25">
      <c r="A13" s="5"/>
      <c r="B13" s="6"/>
      <c r="C13" s="9"/>
      <c r="D13" s="6"/>
      <c r="E13" s="32"/>
      <c r="H13" s="59">
        <v>2024</v>
      </c>
      <c r="I13" s="110"/>
      <c r="J13" s="110"/>
      <c r="K13" s="111"/>
      <c r="L13" s="111"/>
      <c r="M13" s="62">
        <f>I13+J13+K13+L13</f>
        <v>0</v>
      </c>
    </row>
    <row r="14" spans="1:17" ht="15.75" customHeight="1" thickBot="1" x14ac:dyDescent="0.25">
      <c r="A14" s="20" t="s">
        <v>15</v>
      </c>
      <c r="B14" s="6"/>
      <c r="C14" s="9"/>
      <c r="D14" s="6"/>
      <c r="E14" s="6"/>
      <c r="H14" s="59">
        <v>2025</v>
      </c>
      <c r="I14" s="112"/>
      <c r="J14" s="112"/>
      <c r="K14" s="113"/>
      <c r="L14" s="113"/>
      <c r="M14" s="63">
        <f>I14+J14+K14+L14</f>
        <v>0</v>
      </c>
    </row>
    <row r="15" spans="1:17" ht="15.75" customHeight="1" thickBot="1" x14ac:dyDescent="0.25">
      <c r="A15" s="5" t="s">
        <v>16</v>
      </c>
      <c r="B15" s="6">
        <v>18.5</v>
      </c>
      <c r="C15" s="9">
        <f>B15*12</f>
        <v>222</v>
      </c>
      <c r="D15" s="6">
        <v>18.5</v>
      </c>
      <c r="E15" s="32">
        <f>D15*12</f>
        <v>222</v>
      </c>
      <c r="J15" s="68"/>
    </row>
    <row r="16" spans="1:17" ht="15.75" customHeight="1" thickBot="1" x14ac:dyDescent="0.25">
      <c r="A16" s="5" t="s">
        <v>17</v>
      </c>
      <c r="B16" s="6">
        <v>4.13</v>
      </c>
      <c r="C16" s="9">
        <f>B16*12</f>
        <v>49.56</v>
      </c>
      <c r="D16" s="6">
        <v>4.13</v>
      </c>
      <c r="E16" s="32">
        <f>D16*12</f>
        <v>49.56</v>
      </c>
    </row>
    <row r="17" spans="1:17" ht="15.75" customHeight="1" thickBot="1" x14ac:dyDescent="0.25">
      <c r="A17" s="5"/>
      <c r="B17" s="6"/>
      <c r="C17" s="6"/>
      <c r="D17" s="6"/>
      <c r="E17" s="6"/>
    </row>
    <row r="18" spans="1:17" ht="15.75" customHeight="1" thickBot="1" x14ac:dyDescent="0.25">
      <c r="A18" s="23" t="s">
        <v>146</v>
      </c>
      <c r="B18" s="6"/>
      <c r="C18" s="6"/>
      <c r="D18" s="6"/>
      <c r="E18" s="6"/>
      <c r="H18" s="41"/>
      <c r="I18" s="41"/>
      <c r="J18" s="41"/>
      <c r="K18" s="41"/>
      <c r="L18" s="41"/>
      <c r="M18" s="41"/>
    </row>
    <row r="19" spans="1:17" ht="17" thickBot="1" x14ac:dyDescent="0.25">
      <c r="A19" s="202" t="s">
        <v>160</v>
      </c>
      <c r="B19" s="203"/>
      <c r="C19" s="203"/>
      <c r="D19" s="203"/>
      <c r="E19" s="203"/>
      <c r="F19" s="204"/>
      <c r="G19" s="204"/>
      <c r="H19" s="296" t="s">
        <v>143</v>
      </c>
      <c r="I19" s="296"/>
      <c r="J19" s="296"/>
      <c r="K19" s="296"/>
      <c r="L19" s="296"/>
      <c r="M19" s="296"/>
      <c r="N19" s="296"/>
      <c r="O19" s="296"/>
      <c r="P19" s="296"/>
      <c r="Q19" s="296"/>
    </row>
    <row r="20" spans="1:17" ht="15.75" customHeight="1" thickBot="1" x14ac:dyDescent="0.25">
      <c r="A20" s="5" t="s">
        <v>18</v>
      </c>
      <c r="B20" s="36">
        <v>54</v>
      </c>
      <c r="C20" s="205">
        <f>B20*12</f>
        <v>648</v>
      </c>
      <c r="D20" s="36">
        <v>56</v>
      </c>
      <c r="E20" s="35">
        <f>D20*12</f>
        <v>672</v>
      </c>
      <c r="H20" s="296"/>
      <c r="I20" s="296"/>
      <c r="J20" s="296"/>
      <c r="K20" s="296"/>
      <c r="L20" s="296"/>
      <c r="M20" s="296"/>
      <c r="N20" s="296"/>
      <c r="O20" s="296"/>
      <c r="P20" s="296"/>
      <c r="Q20" s="296"/>
    </row>
    <row r="21" spans="1:17" ht="15.75" customHeight="1" thickBot="1" x14ac:dyDescent="0.25">
      <c r="A21" s="5" t="s">
        <v>36</v>
      </c>
      <c r="B21" s="6">
        <v>108</v>
      </c>
      <c r="C21" s="9">
        <f>B21*12</f>
        <v>1296</v>
      </c>
      <c r="D21" s="6">
        <v>112</v>
      </c>
      <c r="E21" s="32">
        <f>D21*12</f>
        <v>1344</v>
      </c>
      <c r="H21" s="296"/>
      <c r="I21" s="296"/>
      <c r="J21" s="296"/>
      <c r="K21" s="296"/>
      <c r="L21" s="296"/>
      <c r="M21" s="296"/>
      <c r="N21" s="296"/>
      <c r="O21" s="296"/>
      <c r="P21" s="296"/>
      <c r="Q21" s="296"/>
    </row>
    <row r="22" spans="1:17" ht="15.75" customHeight="1" thickBot="1" x14ac:dyDescent="0.25">
      <c r="A22" s="5" t="s">
        <v>37</v>
      </c>
      <c r="B22" s="6">
        <v>97</v>
      </c>
      <c r="C22" s="9">
        <f>B22*12</f>
        <v>1164</v>
      </c>
      <c r="D22" s="6">
        <v>101</v>
      </c>
      <c r="E22" s="32">
        <f>D22*12</f>
        <v>1212</v>
      </c>
    </row>
    <row r="23" spans="1:17" ht="15.75" customHeight="1" thickBot="1" x14ac:dyDescent="0.25">
      <c r="A23" s="5" t="s">
        <v>19</v>
      </c>
      <c r="B23" s="6">
        <v>162</v>
      </c>
      <c r="C23" s="9">
        <f>B23*12</f>
        <v>1944</v>
      </c>
      <c r="D23" s="6">
        <v>168</v>
      </c>
      <c r="E23" s="32">
        <f>D23*12</f>
        <v>2016</v>
      </c>
      <c r="J23" s="41"/>
      <c r="K23" s="41"/>
      <c r="L23" s="41"/>
    </row>
    <row r="24" spans="1:17" ht="17" thickBot="1" x14ac:dyDescent="0.25">
      <c r="A24" s="206" t="s">
        <v>144</v>
      </c>
      <c r="B24" s="207"/>
      <c r="C24" s="207"/>
      <c r="D24" s="207"/>
      <c r="E24" s="207"/>
    </row>
    <row r="25" spans="1:17" ht="15.75" customHeight="1" thickBot="1" x14ac:dyDescent="0.25">
      <c r="A25" s="5" t="s">
        <v>18</v>
      </c>
      <c r="B25" s="208">
        <v>65</v>
      </c>
      <c r="C25" s="209">
        <f>B25*12</f>
        <v>780</v>
      </c>
      <c r="D25" s="36">
        <v>67</v>
      </c>
      <c r="E25" s="35">
        <f>D25*12</f>
        <v>804</v>
      </c>
      <c r="H25" s="41"/>
      <c r="I25" s="41"/>
      <c r="J25" s="41"/>
      <c r="K25" s="41"/>
      <c r="L25" s="41"/>
      <c r="M25" s="41"/>
    </row>
    <row r="26" spans="1:17" ht="15.75" customHeight="1" thickBot="1" x14ac:dyDescent="0.25">
      <c r="A26" s="5" t="s">
        <v>36</v>
      </c>
      <c r="B26" s="208">
        <v>130</v>
      </c>
      <c r="C26" s="209">
        <f>B26*12</f>
        <v>1560</v>
      </c>
      <c r="D26" s="6">
        <v>134</v>
      </c>
      <c r="E26" s="32">
        <f>D26*12</f>
        <v>1608</v>
      </c>
      <c r="H26" s="41"/>
      <c r="I26" s="41"/>
      <c r="J26" s="41"/>
      <c r="K26" s="41"/>
      <c r="L26" s="41"/>
      <c r="M26" s="41"/>
    </row>
    <row r="27" spans="1:17" ht="15.75" customHeight="1" thickBot="1" x14ac:dyDescent="0.25">
      <c r="A27" s="5" t="s">
        <v>37</v>
      </c>
      <c r="B27" s="208">
        <v>117</v>
      </c>
      <c r="C27" s="209">
        <f>B27*12</f>
        <v>1404</v>
      </c>
      <c r="D27" s="6">
        <v>121</v>
      </c>
      <c r="E27" s="32">
        <f>D27*12</f>
        <v>1452</v>
      </c>
    </row>
    <row r="28" spans="1:17" ht="15.75" customHeight="1" thickBot="1" x14ac:dyDescent="0.25">
      <c r="A28" s="5" t="s">
        <v>19</v>
      </c>
      <c r="B28" s="208">
        <v>195</v>
      </c>
      <c r="C28" s="209">
        <f>B28*12</f>
        <v>2340</v>
      </c>
      <c r="D28" s="6">
        <v>201</v>
      </c>
      <c r="E28" s="32">
        <f>D28*12</f>
        <v>2412</v>
      </c>
      <c r="J28" s="41"/>
      <c r="K28" s="41"/>
      <c r="L28" s="41"/>
    </row>
    <row r="29" spans="1:17" ht="17" thickBot="1" x14ac:dyDescent="0.25">
      <c r="A29" s="210" t="s">
        <v>145</v>
      </c>
      <c r="B29" s="211"/>
      <c r="C29" s="211"/>
      <c r="D29" s="211"/>
      <c r="E29" s="211"/>
    </row>
    <row r="30" spans="1:17" ht="15.75" customHeight="1" thickBot="1" x14ac:dyDescent="0.25">
      <c r="A30" s="5" t="s">
        <v>18</v>
      </c>
      <c r="B30" s="208">
        <v>100</v>
      </c>
      <c r="C30" s="209">
        <f>B30*12</f>
        <v>1200</v>
      </c>
      <c r="D30" s="36">
        <v>103</v>
      </c>
      <c r="E30" s="35">
        <f>D30*12</f>
        <v>1236</v>
      </c>
      <c r="H30" s="41"/>
      <c r="I30" s="41"/>
      <c r="J30" s="41"/>
      <c r="K30" s="41"/>
      <c r="L30" s="41"/>
      <c r="M30" s="41"/>
    </row>
    <row r="31" spans="1:17" ht="15.75" customHeight="1" thickBot="1" x14ac:dyDescent="0.25">
      <c r="A31" s="5" t="s">
        <v>36</v>
      </c>
      <c r="B31" s="208">
        <v>200</v>
      </c>
      <c r="C31" s="209">
        <f>B31*12</f>
        <v>2400</v>
      </c>
      <c r="D31" s="6">
        <v>206</v>
      </c>
      <c r="E31" s="32">
        <f>D31*12</f>
        <v>2472</v>
      </c>
      <c r="H31" s="41"/>
      <c r="I31" s="41"/>
      <c r="J31" s="41"/>
      <c r="K31" s="41"/>
      <c r="L31" s="41"/>
      <c r="M31" s="41"/>
    </row>
    <row r="32" spans="1:17" ht="15.75" customHeight="1" thickBot="1" x14ac:dyDescent="0.25">
      <c r="A32" s="5" t="s">
        <v>37</v>
      </c>
      <c r="B32" s="208">
        <v>180</v>
      </c>
      <c r="C32" s="209">
        <f>B32*12</f>
        <v>2160</v>
      </c>
      <c r="D32" s="6">
        <v>185</v>
      </c>
      <c r="E32" s="32">
        <f>D32*12</f>
        <v>2220</v>
      </c>
    </row>
    <row r="33" spans="1:17" ht="15.75" customHeight="1" thickBot="1" x14ac:dyDescent="0.25">
      <c r="A33" s="5" t="s">
        <v>19</v>
      </c>
      <c r="B33" s="208">
        <v>300</v>
      </c>
      <c r="C33" s="209">
        <f>B33*12</f>
        <v>3600</v>
      </c>
      <c r="D33" s="6">
        <v>309</v>
      </c>
      <c r="E33" s="32">
        <f>D33*12</f>
        <v>3708</v>
      </c>
      <c r="J33" s="41"/>
      <c r="K33" s="41"/>
      <c r="L33" s="41"/>
    </row>
    <row r="34" spans="1:17" ht="15.75" customHeight="1" thickBot="1" x14ac:dyDescent="0.25">
      <c r="A34" s="5"/>
      <c r="B34" s="36"/>
      <c r="C34" s="36"/>
      <c r="D34" s="36"/>
      <c r="E34" s="36"/>
    </row>
    <row r="35" spans="1:17" ht="15.75" customHeight="1" thickBot="1" x14ac:dyDescent="0.25">
      <c r="A35" s="22" t="s">
        <v>20</v>
      </c>
      <c r="B35" s="6"/>
      <c r="C35" s="6"/>
      <c r="D35" s="6"/>
      <c r="E35" s="6"/>
    </row>
    <row r="36" spans="1:17" ht="15.75" customHeight="1" thickBot="1" x14ac:dyDescent="0.25">
      <c r="A36" s="60" t="s">
        <v>140</v>
      </c>
      <c r="B36" s="33"/>
      <c r="C36" s="33"/>
      <c r="D36" s="33"/>
      <c r="E36" s="33"/>
      <c r="F36" s="34"/>
      <c r="G36" s="34"/>
      <c r="H36" s="189"/>
      <c r="I36" s="189"/>
      <c r="J36" s="189"/>
      <c r="K36" s="189"/>
      <c r="L36" s="189"/>
      <c r="M36" s="189"/>
      <c r="N36" s="189"/>
      <c r="O36" s="189"/>
      <c r="P36" s="189"/>
      <c r="Q36" s="189"/>
    </row>
    <row r="37" spans="1:17" ht="15.75" customHeight="1" thickBot="1" x14ac:dyDescent="0.25">
      <c r="A37" s="5" t="s">
        <v>18</v>
      </c>
      <c r="B37" s="6">
        <v>1244</v>
      </c>
      <c r="C37" s="9">
        <f>B37*12</f>
        <v>14928</v>
      </c>
      <c r="D37" s="6">
        <v>1400</v>
      </c>
      <c r="E37" s="32">
        <f>D37*12</f>
        <v>16800</v>
      </c>
      <c r="F37" s="34"/>
      <c r="G37" s="34"/>
      <c r="H37" s="189"/>
      <c r="I37" s="189"/>
      <c r="J37" s="189"/>
      <c r="K37" s="189"/>
      <c r="L37" s="189"/>
      <c r="M37" s="189"/>
      <c r="N37" s="189"/>
      <c r="O37" s="189"/>
      <c r="P37" s="189"/>
      <c r="Q37" s="189"/>
    </row>
    <row r="38" spans="1:17" ht="15.75" customHeight="1" thickBot="1" x14ac:dyDescent="0.25">
      <c r="A38" s="5" t="s">
        <v>36</v>
      </c>
      <c r="B38" s="6">
        <v>2488</v>
      </c>
      <c r="C38" s="9">
        <f>B38*12</f>
        <v>29856</v>
      </c>
      <c r="D38" s="6">
        <v>2800</v>
      </c>
      <c r="E38" s="32">
        <f>D38*12</f>
        <v>33600</v>
      </c>
      <c r="F38" s="34"/>
      <c r="G38" s="34"/>
      <c r="H38" s="189"/>
      <c r="I38" s="189"/>
      <c r="J38" s="189"/>
      <c r="K38" s="189"/>
      <c r="L38" s="189"/>
      <c r="M38" s="189"/>
      <c r="N38" s="189"/>
      <c r="O38" s="189"/>
      <c r="P38" s="189"/>
      <c r="Q38" s="189"/>
    </row>
    <row r="39" spans="1:17" ht="15.75" customHeight="1" thickBot="1" x14ac:dyDescent="0.25">
      <c r="A39" s="5" t="s">
        <v>37</v>
      </c>
      <c r="B39" s="6">
        <v>2239</v>
      </c>
      <c r="C39" s="9">
        <f>B39*12</f>
        <v>26868</v>
      </c>
      <c r="D39" s="6">
        <v>2520</v>
      </c>
      <c r="E39" s="32">
        <f>D39*12</f>
        <v>30240</v>
      </c>
      <c r="F39" s="34"/>
      <c r="G39" s="34"/>
      <c r="H39" s="40"/>
    </row>
    <row r="40" spans="1:17" ht="15.75" customHeight="1" thickBot="1" x14ac:dyDescent="0.25">
      <c r="A40" s="5" t="s">
        <v>19</v>
      </c>
      <c r="B40" s="6">
        <v>3732</v>
      </c>
      <c r="C40" s="9">
        <f>B40*12</f>
        <v>44784</v>
      </c>
      <c r="D40" s="6">
        <v>4200</v>
      </c>
      <c r="E40" s="32">
        <f>D40*12</f>
        <v>50400</v>
      </c>
      <c r="F40" s="34"/>
      <c r="G40" s="34"/>
    </row>
    <row r="41" spans="1:17" ht="15.75" customHeight="1" thickBot="1" x14ac:dyDescent="0.25">
      <c r="A41" s="190" t="s">
        <v>161</v>
      </c>
      <c r="B41" s="191"/>
      <c r="C41" s="192"/>
      <c r="D41" s="193"/>
      <c r="E41" s="192"/>
      <c r="F41" s="215" t="s">
        <v>191</v>
      </c>
      <c r="G41" s="194"/>
      <c r="H41" s="296" t="s">
        <v>190</v>
      </c>
      <c r="I41" s="296"/>
      <c r="J41" s="296"/>
      <c r="K41" s="296"/>
      <c r="L41" s="296"/>
      <c r="M41" s="296"/>
      <c r="N41" s="296"/>
      <c r="O41" s="296"/>
      <c r="P41" s="296"/>
      <c r="Q41" s="296"/>
    </row>
    <row r="42" spans="1:17" ht="15.75" customHeight="1" thickBot="1" x14ac:dyDescent="0.25">
      <c r="A42" s="5" t="s">
        <v>18</v>
      </c>
      <c r="B42" s="36">
        <v>1136</v>
      </c>
      <c r="C42" s="9">
        <f>B42*12</f>
        <v>13632</v>
      </c>
      <c r="D42" s="6">
        <v>1238</v>
      </c>
      <c r="E42" s="35">
        <f>D42*12</f>
        <v>14856</v>
      </c>
      <c r="F42" s="32">
        <v>500</v>
      </c>
      <c r="G42" s="34"/>
      <c r="H42" s="296"/>
      <c r="I42" s="296"/>
      <c r="J42" s="296"/>
      <c r="K42" s="296"/>
      <c r="L42" s="296"/>
      <c r="M42" s="296"/>
      <c r="N42" s="296"/>
      <c r="O42" s="296"/>
      <c r="P42" s="296"/>
      <c r="Q42" s="296"/>
    </row>
    <row r="43" spans="1:17" ht="15.75" customHeight="1" thickBot="1" x14ac:dyDescent="0.25">
      <c r="A43" s="5" t="s">
        <v>36</v>
      </c>
      <c r="B43" s="6">
        <v>2272</v>
      </c>
      <c r="C43" s="9">
        <f>B43*12</f>
        <v>27264</v>
      </c>
      <c r="D43" s="6">
        <v>2476</v>
      </c>
      <c r="E43" s="32">
        <f>D43*12</f>
        <v>29712</v>
      </c>
      <c r="F43" s="216">
        <v>1000</v>
      </c>
      <c r="G43" s="34"/>
      <c r="H43" s="296"/>
      <c r="I43" s="296"/>
      <c r="J43" s="296"/>
      <c r="K43" s="296"/>
      <c r="L43" s="296"/>
      <c r="M43" s="296"/>
      <c r="N43" s="296"/>
      <c r="O43" s="296"/>
      <c r="P43" s="296"/>
      <c r="Q43" s="296"/>
    </row>
    <row r="44" spans="1:17" ht="15.75" customHeight="1" thickBot="1" x14ac:dyDescent="0.25">
      <c r="A44" s="5" t="s">
        <v>37</v>
      </c>
      <c r="B44" s="6">
        <v>2045</v>
      </c>
      <c r="C44" s="9">
        <f>B44*12</f>
        <v>24540</v>
      </c>
      <c r="D44" s="6">
        <v>2228</v>
      </c>
      <c r="E44" s="32">
        <f>D44*12</f>
        <v>26736</v>
      </c>
      <c r="F44" s="216">
        <v>1000</v>
      </c>
      <c r="G44" s="34"/>
    </row>
    <row r="45" spans="1:17" ht="15.75" customHeight="1" thickBot="1" x14ac:dyDescent="0.25">
      <c r="A45" s="5" t="s">
        <v>19</v>
      </c>
      <c r="B45" s="6">
        <v>3408</v>
      </c>
      <c r="C45" s="9">
        <f>B45*12</f>
        <v>40896</v>
      </c>
      <c r="D45" s="6">
        <v>3714</v>
      </c>
      <c r="E45" s="32">
        <f>D45*12</f>
        <v>44568</v>
      </c>
      <c r="F45" s="216">
        <v>1000</v>
      </c>
      <c r="G45" s="34"/>
    </row>
    <row r="46" spans="1:17" ht="15.75" customHeight="1" thickBot="1" x14ac:dyDescent="0.25">
      <c r="A46" s="60" t="s">
        <v>141</v>
      </c>
      <c r="B46" s="33"/>
      <c r="C46" s="33"/>
      <c r="D46" s="33"/>
      <c r="E46" s="33"/>
      <c r="F46" s="34"/>
      <c r="G46" s="34"/>
      <c r="H46" s="189"/>
      <c r="I46" s="189"/>
      <c r="J46" s="189"/>
      <c r="K46" s="189"/>
      <c r="L46" s="189"/>
      <c r="M46" s="189"/>
      <c r="N46" s="189"/>
      <c r="O46" s="189"/>
      <c r="P46" s="189"/>
      <c r="Q46" s="189"/>
    </row>
    <row r="47" spans="1:17" ht="15.75" customHeight="1" thickBot="1" x14ac:dyDescent="0.25">
      <c r="A47" s="5" t="s">
        <v>18</v>
      </c>
      <c r="B47" s="6">
        <v>1030</v>
      </c>
      <c r="C47" s="6">
        <f>B47*12</f>
        <v>12360</v>
      </c>
      <c r="D47" s="6">
        <v>1061</v>
      </c>
      <c r="E47" s="32">
        <f>D47*12</f>
        <v>12732</v>
      </c>
      <c r="F47" s="34"/>
      <c r="G47" s="34"/>
      <c r="H47" s="189"/>
      <c r="I47" s="189"/>
      <c r="J47" s="189"/>
      <c r="K47" s="189"/>
      <c r="L47" s="189"/>
      <c r="M47" s="189"/>
      <c r="N47" s="189"/>
      <c r="O47" s="189"/>
      <c r="P47" s="189"/>
      <c r="Q47" s="189"/>
    </row>
    <row r="48" spans="1:17" ht="15.75" customHeight="1" thickBot="1" x14ac:dyDescent="0.25">
      <c r="A48" s="5" t="s">
        <v>36</v>
      </c>
      <c r="B48" s="6">
        <v>2060</v>
      </c>
      <c r="C48" s="6">
        <f>B48*12</f>
        <v>24720</v>
      </c>
      <c r="D48" s="6">
        <v>2122</v>
      </c>
      <c r="E48" s="32">
        <f>D48*12</f>
        <v>25464</v>
      </c>
      <c r="F48" s="34"/>
      <c r="G48" s="34"/>
      <c r="H48" s="189"/>
      <c r="I48" s="189"/>
      <c r="J48" s="189"/>
      <c r="K48" s="189"/>
      <c r="L48" s="189"/>
      <c r="M48" s="189"/>
      <c r="N48" s="189"/>
      <c r="O48" s="189"/>
      <c r="P48" s="189"/>
      <c r="Q48" s="189"/>
    </row>
    <row r="49" spans="1:17" ht="15.75" customHeight="1" thickBot="1" x14ac:dyDescent="0.25">
      <c r="A49" s="5" t="s">
        <v>37</v>
      </c>
      <c r="B49" s="6">
        <v>1854</v>
      </c>
      <c r="C49" s="6">
        <f>B49*12</f>
        <v>22248</v>
      </c>
      <c r="D49" s="6">
        <v>1910</v>
      </c>
      <c r="E49" s="32">
        <f>D49*12</f>
        <v>22920</v>
      </c>
      <c r="F49" s="34"/>
      <c r="G49" s="34"/>
      <c r="H49" s="40"/>
    </row>
    <row r="50" spans="1:17" ht="15.75" customHeight="1" thickBot="1" x14ac:dyDescent="0.25">
      <c r="A50" s="5" t="s">
        <v>19</v>
      </c>
      <c r="B50" s="6">
        <v>3090</v>
      </c>
      <c r="C50" s="6">
        <f>B50*12</f>
        <v>37080</v>
      </c>
      <c r="D50" s="6">
        <v>3183</v>
      </c>
      <c r="E50" s="32">
        <f>D50*12</f>
        <v>38196</v>
      </c>
      <c r="F50" s="34"/>
      <c r="G50" s="34"/>
    </row>
    <row r="51" spans="1:17" ht="15.75" customHeight="1" thickBot="1" x14ac:dyDescent="0.25">
      <c r="A51" s="190" t="s">
        <v>162</v>
      </c>
      <c r="B51" s="191"/>
      <c r="C51" s="191"/>
      <c r="D51" s="193"/>
      <c r="E51" s="191"/>
      <c r="F51" s="215" t="s">
        <v>159</v>
      </c>
      <c r="G51" s="194"/>
      <c r="H51" s="296" t="s">
        <v>163</v>
      </c>
      <c r="I51" s="296"/>
      <c r="J51" s="296"/>
      <c r="K51" s="296"/>
      <c r="L51" s="296"/>
      <c r="M51" s="296"/>
      <c r="N51" s="296"/>
      <c r="O51" s="296"/>
      <c r="P51" s="296"/>
      <c r="Q51" s="296"/>
    </row>
    <row r="52" spans="1:17" ht="15.75" customHeight="1" thickBot="1" x14ac:dyDescent="0.25">
      <c r="A52" s="5" t="s">
        <v>18</v>
      </c>
      <c r="B52" s="6">
        <v>809</v>
      </c>
      <c r="C52" s="9">
        <f>B52*12</f>
        <v>9708</v>
      </c>
      <c r="D52" s="6">
        <v>833</v>
      </c>
      <c r="E52" s="32">
        <f>D52*12</f>
        <v>9996</v>
      </c>
      <c r="F52" s="32">
        <v>4200</v>
      </c>
      <c r="G52" s="37"/>
      <c r="H52" s="296"/>
      <c r="I52" s="296"/>
      <c r="J52" s="296"/>
      <c r="K52" s="296"/>
      <c r="L52" s="296"/>
      <c r="M52" s="296"/>
      <c r="N52" s="296"/>
      <c r="O52" s="296"/>
      <c r="P52" s="296"/>
      <c r="Q52" s="296"/>
    </row>
    <row r="53" spans="1:17" ht="18" thickBot="1" x14ac:dyDescent="0.25">
      <c r="A53" s="5" t="s">
        <v>36</v>
      </c>
      <c r="B53" s="6">
        <v>1618</v>
      </c>
      <c r="C53" s="9">
        <f>B53*12</f>
        <v>19416</v>
      </c>
      <c r="D53" s="6">
        <v>1666</v>
      </c>
      <c r="E53" s="32">
        <f>D53*12</f>
        <v>19992</v>
      </c>
      <c r="F53" s="216">
        <v>8450</v>
      </c>
      <c r="G53" s="34"/>
      <c r="H53" s="296"/>
      <c r="I53" s="296"/>
      <c r="J53" s="296"/>
      <c r="K53" s="296"/>
      <c r="L53" s="296"/>
      <c r="M53" s="296"/>
      <c r="N53" s="296"/>
      <c r="O53" s="296"/>
      <c r="P53" s="296"/>
      <c r="Q53" s="296"/>
    </row>
    <row r="54" spans="1:17" ht="15.75" customHeight="1" thickBot="1" x14ac:dyDescent="0.25">
      <c r="A54" s="5" t="s">
        <v>37</v>
      </c>
      <c r="B54" s="6">
        <v>1456</v>
      </c>
      <c r="C54" s="9">
        <f>B54*12</f>
        <v>17472</v>
      </c>
      <c r="D54" s="6">
        <v>1499</v>
      </c>
      <c r="E54" s="32">
        <f>D54*12</f>
        <v>17988</v>
      </c>
      <c r="F54" s="216">
        <v>8450</v>
      </c>
      <c r="G54" s="34"/>
      <c r="H54" s="296"/>
      <c r="I54" s="296"/>
      <c r="J54" s="296"/>
      <c r="K54" s="296"/>
      <c r="L54" s="296"/>
      <c r="M54" s="296"/>
      <c r="N54" s="296"/>
      <c r="O54" s="296"/>
      <c r="P54" s="296"/>
      <c r="Q54" s="296"/>
    </row>
    <row r="55" spans="1:17" ht="15.75" customHeight="1" thickBot="1" x14ac:dyDescent="0.25">
      <c r="A55" s="5" t="s">
        <v>19</v>
      </c>
      <c r="B55" s="6">
        <v>2427</v>
      </c>
      <c r="C55" s="9">
        <f>B55*12</f>
        <v>29124</v>
      </c>
      <c r="D55" s="6">
        <v>2499</v>
      </c>
      <c r="E55" s="32">
        <f>D55*12</f>
        <v>29988</v>
      </c>
      <c r="F55" s="216">
        <v>8450</v>
      </c>
      <c r="G55" s="34"/>
      <c r="H55" s="296"/>
      <c r="I55" s="296"/>
      <c r="J55" s="296"/>
      <c r="K55" s="296"/>
      <c r="L55" s="296"/>
      <c r="M55" s="296"/>
      <c r="N55" s="296"/>
      <c r="O55" s="296"/>
      <c r="P55" s="296"/>
      <c r="Q55" s="296"/>
    </row>
    <row r="56" spans="1:17" ht="15.75" customHeight="1" thickBot="1" x14ac:dyDescent="0.25">
      <c r="A56" s="217" t="s">
        <v>164</v>
      </c>
      <c r="B56" s="218"/>
      <c r="C56" s="218"/>
      <c r="D56" s="218"/>
      <c r="E56" s="218"/>
      <c r="F56" s="34"/>
      <c r="G56" s="34"/>
    </row>
    <row r="57" spans="1:17" ht="15.75" customHeight="1" thickBot="1" x14ac:dyDescent="0.25">
      <c r="A57" s="5" t="s">
        <v>18</v>
      </c>
      <c r="B57" s="6">
        <v>985</v>
      </c>
      <c r="C57" s="9">
        <f>B57*12</f>
        <v>11820</v>
      </c>
      <c r="D57" s="6">
        <v>1108</v>
      </c>
      <c r="E57" s="32">
        <f>D57*12</f>
        <v>13296</v>
      </c>
      <c r="F57" s="34"/>
      <c r="G57" s="34"/>
    </row>
    <row r="58" spans="1:17" ht="15.75" customHeight="1" thickBot="1" x14ac:dyDescent="0.25">
      <c r="A58" s="5" t="s">
        <v>36</v>
      </c>
      <c r="B58" s="6">
        <v>1970</v>
      </c>
      <c r="C58" s="9">
        <f>B58*12</f>
        <v>23640</v>
      </c>
      <c r="D58" s="6">
        <v>2216</v>
      </c>
      <c r="E58" s="32">
        <f>D58*12</f>
        <v>26592</v>
      </c>
      <c r="F58" s="34"/>
      <c r="G58" s="34"/>
    </row>
    <row r="59" spans="1:17" ht="15.75" customHeight="1" thickBot="1" x14ac:dyDescent="0.25">
      <c r="A59" s="5" t="s">
        <v>37</v>
      </c>
      <c r="B59" s="6">
        <v>1773</v>
      </c>
      <c r="C59" s="9">
        <f>B59*12</f>
        <v>21276</v>
      </c>
      <c r="D59" s="6">
        <v>1994</v>
      </c>
      <c r="E59" s="32">
        <f>D59*12</f>
        <v>23928</v>
      </c>
      <c r="F59" s="37"/>
      <c r="G59" s="37"/>
      <c r="H59" s="41"/>
      <c r="I59" s="41"/>
      <c r="J59" s="41"/>
      <c r="K59" s="41"/>
      <c r="L59" s="41"/>
      <c r="M59" s="41"/>
      <c r="N59" s="41"/>
      <c r="O59" s="41"/>
      <c r="P59" s="41"/>
      <c r="Q59" s="41"/>
    </row>
    <row r="60" spans="1:17" ht="15.75" customHeight="1" thickBot="1" x14ac:dyDescent="0.25">
      <c r="A60" s="5" t="s">
        <v>19</v>
      </c>
      <c r="B60" s="6">
        <v>2955</v>
      </c>
      <c r="C60" s="9">
        <f>B60*12</f>
        <v>35460</v>
      </c>
      <c r="D60" s="6">
        <v>3324</v>
      </c>
      <c r="E60" s="32">
        <f>D60*12</f>
        <v>39888</v>
      </c>
      <c r="F60" s="34"/>
      <c r="G60" s="34"/>
      <c r="H60" s="41"/>
      <c r="I60" s="41"/>
      <c r="J60" s="41"/>
      <c r="K60" s="41"/>
      <c r="L60" s="41"/>
      <c r="M60" s="41"/>
      <c r="N60" s="41"/>
      <c r="O60" s="41"/>
      <c r="P60" s="41"/>
      <c r="Q60" s="41"/>
    </row>
    <row r="61" spans="1:17" ht="15.75" customHeight="1" thickBot="1" x14ac:dyDescent="0.25">
      <c r="A61" s="217" t="s">
        <v>165</v>
      </c>
      <c r="B61" s="218"/>
      <c r="C61" s="218"/>
      <c r="D61" s="218"/>
      <c r="E61" s="218"/>
      <c r="F61" s="34"/>
      <c r="G61" s="34"/>
      <c r="H61" s="291" t="s">
        <v>166</v>
      </c>
      <c r="I61" s="291"/>
      <c r="J61" s="291"/>
      <c r="K61" s="291"/>
      <c r="L61" s="291"/>
      <c r="M61" s="291"/>
      <c r="N61" s="291"/>
      <c r="O61" s="291"/>
      <c r="P61" s="291"/>
      <c r="Q61" s="291"/>
    </row>
    <row r="62" spans="1:17" ht="15.75" customHeight="1" thickBot="1" x14ac:dyDescent="0.25">
      <c r="A62" s="5" t="s">
        <v>18</v>
      </c>
      <c r="B62" s="6">
        <v>908</v>
      </c>
      <c r="C62" s="9">
        <f>B62*12</f>
        <v>10896</v>
      </c>
      <c r="D62" s="6">
        <v>990</v>
      </c>
      <c r="E62" s="32">
        <f>D62*12</f>
        <v>11880</v>
      </c>
      <c r="F62" s="34"/>
      <c r="G62" s="34"/>
      <c r="H62" s="291"/>
      <c r="I62" s="291"/>
      <c r="J62" s="291"/>
      <c r="K62" s="291"/>
      <c r="L62" s="291"/>
      <c r="M62" s="291"/>
      <c r="N62" s="291"/>
      <c r="O62" s="291"/>
      <c r="P62" s="291"/>
      <c r="Q62" s="291"/>
    </row>
    <row r="63" spans="1:17" ht="15.75" customHeight="1" thickBot="1" x14ac:dyDescent="0.25">
      <c r="A63" s="5" t="s">
        <v>36</v>
      </c>
      <c r="B63" s="6">
        <v>1816</v>
      </c>
      <c r="C63" s="9">
        <f>B63*12</f>
        <v>21792</v>
      </c>
      <c r="D63" s="6">
        <v>1980</v>
      </c>
      <c r="E63" s="32">
        <f>D63*12</f>
        <v>23760</v>
      </c>
      <c r="F63" s="34"/>
      <c r="G63" s="34"/>
      <c r="H63" s="291"/>
      <c r="I63" s="291"/>
      <c r="J63" s="291"/>
      <c r="K63" s="291"/>
      <c r="L63" s="291"/>
      <c r="M63" s="291"/>
      <c r="N63" s="291"/>
      <c r="O63" s="291"/>
      <c r="P63" s="291"/>
      <c r="Q63" s="291"/>
    </row>
    <row r="64" spans="1:17" ht="15.75" customHeight="1" thickBot="1" x14ac:dyDescent="0.25">
      <c r="A64" s="5" t="s">
        <v>37</v>
      </c>
      <c r="B64" s="6">
        <v>1634</v>
      </c>
      <c r="C64" s="9">
        <f>B64*12</f>
        <v>19608</v>
      </c>
      <c r="D64" s="6">
        <v>1782</v>
      </c>
      <c r="E64" s="32">
        <f>D64*12</f>
        <v>21384</v>
      </c>
      <c r="F64" s="34"/>
      <c r="G64" s="34"/>
    </row>
    <row r="65" spans="1:9" ht="15.75" customHeight="1" thickBot="1" x14ac:dyDescent="0.25">
      <c r="A65" s="5" t="s">
        <v>19</v>
      </c>
      <c r="B65" s="6">
        <v>2724</v>
      </c>
      <c r="C65" s="9">
        <f>B65*12</f>
        <v>32688</v>
      </c>
      <c r="D65" s="6">
        <v>2970</v>
      </c>
      <c r="E65" s="32">
        <f>D65*12</f>
        <v>35640</v>
      </c>
      <c r="F65" s="34"/>
      <c r="G65" s="34"/>
    </row>
    <row r="66" spans="1:9" ht="15.75" customHeight="1" thickBot="1" x14ac:dyDescent="0.25">
      <c r="A66" s="217" t="s">
        <v>167</v>
      </c>
      <c r="B66" s="218"/>
      <c r="C66" s="218"/>
      <c r="D66" s="218"/>
      <c r="E66" s="218"/>
      <c r="F66" s="34"/>
      <c r="G66" s="34"/>
    </row>
    <row r="67" spans="1:9" ht="15.75" customHeight="1" thickBot="1" x14ac:dyDescent="0.25">
      <c r="A67" s="5" t="s">
        <v>18</v>
      </c>
      <c r="B67" s="6">
        <v>825</v>
      </c>
      <c r="C67" s="9">
        <f>B67*12</f>
        <v>9900</v>
      </c>
      <c r="D67" s="6">
        <v>850</v>
      </c>
      <c r="E67" s="32">
        <f>D67*12</f>
        <v>10200</v>
      </c>
      <c r="F67" s="34"/>
      <c r="G67" s="34"/>
    </row>
    <row r="68" spans="1:9" ht="15.75" customHeight="1" thickBot="1" x14ac:dyDescent="0.25">
      <c r="A68" s="5" t="s">
        <v>36</v>
      </c>
      <c r="B68" s="6">
        <v>1650</v>
      </c>
      <c r="C68" s="9">
        <f>B68*12</f>
        <v>19800</v>
      </c>
      <c r="D68" s="6">
        <v>1700</v>
      </c>
      <c r="E68" s="32">
        <f>D68*12</f>
        <v>20400</v>
      </c>
      <c r="F68" s="34"/>
      <c r="G68" s="34"/>
    </row>
    <row r="69" spans="1:9" ht="15.75" customHeight="1" thickBot="1" x14ac:dyDescent="0.25">
      <c r="A69" s="5" t="s">
        <v>37</v>
      </c>
      <c r="B69" s="6">
        <v>1485</v>
      </c>
      <c r="C69" s="9">
        <f>B69*12</f>
        <v>17820</v>
      </c>
      <c r="D69" s="6">
        <v>1530</v>
      </c>
      <c r="E69" s="32">
        <f>D69*12</f>
        <v>18360</v>
      </c>
      <c r="F69" s="34"/>
      <c r="G69" s="34"/>
    </row>
    <row r="70" spans="1:9" ht="15.75" customHeight="1" thickBot="1" x14ac:dyDescent="0.25">
      <c r="A70" s="5" t="s">
        <v>19</v>
      </c>
      <c r="B70" s="6">
        <v>2475</v>
      </c>
      <c r="C70" s="9">
        <f>B70*12</f>
        <v>29700</v>
      </c>
      <c r="D70" s="6">
        <v>2550</v>
      </c>
      <c r="E70" s="32">
        <f>D70*12</f>
        <v>30600</v>
      </c>
      <c r="F70" s="34"/>
      <c r="G70" s="34"/>
      <c r="I70" s="221"/>
    </row>
  </sheetData>
  <sheetProtection algorithmName="SHA-512" hashValue="J15nKbjq4x9OQzWW1BNxKt36tJ4vFMon1uLBaDfEXkFwlXxIe1msLdD3IxVSnUHGn9lgZhTykGEKXseKLuEQHw==" saltValue="7dFJ4RYDf/36oCvHGGpq6g==" spinCount="100000" sheet="1" objects="1" scenarios="1" selectLockedCells="1"/>
  <mergeCells count="7">
    <mergeCell ref="H61:Q63"/>
    <mergeCell ref="A1:Q1"/>
    <mergeCell ref="A2:Q2"/>
    <mergeCell ref="H11:M11"/>
    <mergeCell ref="H19:Q21"/>
    <mergeCell ref="H41:Q43"/>
    <mergeCell ref="H51:Q55"/>
  </mergeCells>
  <pageMargins left="0.7" right="0.7" top="0.75" bottom="0.75" header="0.3" footer="0.3"/>
  <pageSetup scale="63"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7"/>
  <sheetViews>
    <sheetView topLeftCell="A3" zoomScale="120" zoomScaleNormal="120" workbookViewId="0">
      <selection activeCell="E3" sqref="E3"/>
    </sheetView>
  </sheetViews>
  <sheetFormatPr baseColWidth="10" defaultColWidth="8.83203125" defaultRowHeight="15" x14ac:dyDescent="0.2"/>
  <cols>
    <col min="1" max="1" width="5.6640625" customWidth="1"/>
    <col min="2" max="2" width="16.33203125" customWidth="1"/>
    <col min="3" max="3" width="8.83203125" customWidth="1"/>
    <col min="4" max="4" width="10.1640625" customWidth="1"/>
    <col min="5" max="5" width="18.1640625" customWidth="1"/>
    <col min="6" max="6" width="16.83203125" customWidth="1"/>
    <col min="7" max="7" width="18.1640625" customWidth="1"/>
    <col min="8" max="8" width="15.5" customWidth="1"/>
    <col min="9" max="9" width="14.6640625" customWidth="1"/>
    <col min="10" max="10" width="17.1640625" customWidth="1"/>
    <col min="11" max="12" width="19.83203125" customWidth="1"/>
  </cols>
  <sheetData>
    <row r="1" spans="1:13" ht="19.5" customHeight="1" x14ac:dyDescent="0.2">
      <c r="A1" s="300" t="s">
        <v>169</v>
      </c>
      <c r="B1" s="293"/>
      <c r="C1" s="293"/>
      <c r="D1" s="293"/>
      <c r="E1" s="293"/>
      <c r="F1" s="293"/>
      <c r="G1" s="293"/>
      <c r="H1" s="293"/>
      <c r="I1" s="293"/>
      <c r="J1" s="293"/>
      <c r="K1" s="39"/>
      <c r="L1" s="39"/>
    </row>
    <row r="2" spans="1:13" ht="14.25" customHeight="1" x14ac:dyDescent="0.2">
      <c r="A2" s="13"/>
      <c r="G2" s="26"/>
      <c r="H2" s="28"/>
      <c r="I2" s="26"/>
      <c r="J2" s="26"/>
      <c r="K2" s="26"/>
      <c r="L2" s="26"/>
    </row>
    <row r="3" spans="1:13" ht="16.5" customHeight="1" x14ac:dyDescent="0.2">
      <c r="A3" s="10" t="s">
        <v>72</v>
      </c>
      <c r="B3" s="26"/>
      <c r="C3" s="26"/>
      <c r="E3" s="29"/>
      <c r="F3" s="26"/>
      <c r="I3" s="13"/>
      <c r="L3" s="91">
        <f>'Entry Form'!B8</f>
        <v>0</v>
      </c>
    </row>
    <row r="4" spans="1:13" ht="16.5" customHeight="1" x14ac:dyDescent="0.2">
      <c r="A4" s="10" t="s">
        <v>54</v>
      </c>
      <c r="C4" s="21"/>
      <c r="E4" s="29"/>
      <c r="F4" s="26"/>
      <c r="G4" s="24"/>
      <c r="I4" s="13"/>
      <c r="J4" s="13"/>
      <c r="K4" s="13"/>
      <c r="L4" s="13"/>
    </row>
    <row r="5" spans="1:13" ht="16.5" customHeight="1" thickBot="1" x14ac:dyDescent="0.25">
      <c r="A5" s="307" t="s">
        <v>53</v>
      </c>
      <c r="B5" s="294"/>
      <c r="C5" s="294"/>
      <c r="D5" s="294"/>
      <c r="E5" s="294"/>
      <c r="F5" s="294"/>
      <c r="G5" s="294"/>
      <c r="H5" s="294"/>
      <c r="I5" s="294"/>
      <c r="J5" s="294"/>
      <c r="K5" s="294"/>
      <c r="L5" s="294"/>
      <c r="M5" s="294"/>
    </row>
    <row r="6" spans="1:13" ht="16.5" customHeight="1" thickBot="1" x14ac:dyDescent="0.25">
      <c r="A6" s="301"/>
      <c r="B6" s="305" t="s">
        <v>65</v>
      </c>
      <c r="C6" s="303" t="s">
        <v>64</v>
      </c>
      <c r="D6" s="303"/>
      <c r="E6" s="303"/>
      <c r="F6" s="303"/>
      <c r="G6" s="303"/>
      <c r="H6" s="303"/>
      <c r="I6" s="303"/>
      <c r="J6" s="304"/>
      <c r="K6" s="13"/>
      <c r="L6" s="13"/>
    </row>
    <row r="7" spans="1:13" ht="12.75" customHeight="1" thickBot="1" x14ac:dyDescent="0.25">
      <c r="A7" s="302"/>
      <c r="B7" s="306"/>
      <c r="C7" s="122"/>
      <c r="D7" s="123" t="s">
        <v>8</v>
      </c>
      <c r="E7" s="124" t="s">
        <v>9</v>
      </c>
      <c r="F7" s="124" t="s">
        <v>41</v>
      </c>
      <c r="G7" s="125" t="s">
        <v>10</v>
      </c>
      <c r="H7" s="125" t="s">
        <v>170</v>
      </c>
      <c r="I7" s="125" t="s">
        <v>11</v>
      </c>
      <c r="J7" s="126" t="s">
        <v>42</v>
      </c>
      <c r="K7" s="127"/>
      <c r="L7" s="148"/>
    </row>
    <row r="8" spans="1:13" ht="15.75" customHeight="1" x14ac:dyDescent="0.2">
      <c r="A8" s="297"/>
      <c r="B8" s="128"/>
      <c r="C8" s="149" t="s">
        <v>102</v>
      </c>
      <c r="D8" s="150"/>
      <c r="E8" s="151"/>
      <c r="F8" s="153" t="s">
        <v>78</v>
      </c>
      <c r="G8" s="152"/>
      <c r="H8" s="65"/>
      <c r="I8" s="65"/>
      <c r="J8" s="153"/>
      <c r="K8" s="127"/>
    </row>
    <row r="9" spans="1:13" ht="15.75" customHeight="1" x14ac:dyDescent="0.2">
      <c r="A9" s="298"/>
      <c r="B9" s="129"/>
      <c r="C9" s="155" t="s">
        <v>101</v>
      </c>
      <c r="D9" s="154" t="s">
        <v>32</v>
      </c>
      <c r="E9" s="156" t="s">
        <v>79</v>
      </c>
      <c r="F9" s="157" t="s">
        <v>80</v>
      </c>
      <c r="G9" s="158" t="s">
        <v>81</v>
      </c>
      <c r="H9" s="66" t="s">
        <v>82</v>
      </c>
      <c r="I9" s="66" t="s">
        <v>33</v>
      </c>
      <c r="J9" s="157" t="s">
        <v>66</v>
      </c>
      <c r="K9" s="1" t="s">
        <v>83</v>
      </c>
    </row>
    <row r="10" spans="1:13" ht="16.5" customHeight="1" x14ac:dyDescent="0.2">
      <c r="A10" s="298"/>
      <c r="B10" s="130"/>
      <c r="C10" s="159" t="s">
        <v>103</v>
      </c>
      <c r="D10" s="154" t="s">
        <v>84</v>
      </c>
      <c r="E10" s="156" t="s">
        <v>85</v>
      </c>
      <c r="F10" s="157" t="s">
        <v>26</v>
      </c>
      <c r="G10" s="160" t="s">
        <v>86</v>
      </c>
      <c r="H10" s="66" t="s">
        <v>43</v>
      </c>
      <c r="I10" s="161" t="s">
        <v>34</v>
      </c>
      <c r="J10" s="157" t="s">
        <v>87</v>
      </c>
      <c r="K10" s="1" t="s">
        <v>88</v>
      </c>
    </row>
    <row r="11" spans="1:13" ht="16.5" customHeight="1" thickBot="1" x14ac:dyDescent="0.25">
      <c r="A11" s="299"/>
      <c r="B11" s="130"/>
      <c r="C11" s="159" t="s">
        <v>89</v>
      </c>
      <c r="D11" s="154" t="s">
        <v>46</v>
      </c>
      <c r="E11" s="156" t="s">
        <v>90</v>
      </c>
      <c r="F11" s="157" t="s">
        <v>91</v>
      </c>
      <c r="G11" s="162" t="s">
        <v>92</v>
      </c>
      <c r="H11" s="67"/>
      <c r="I11" s="67"/>
      <c r="J11" s="157" t="s">
        <v>90</v>
      </c>
      <c r="K11" s="3" t="s">
        <v>27</v>
      </c>
    </row>
    <row r="12" spans="1:13" ht="17.25" customHeight="1" thickBot="1" x14ac:dyDescent="0.25">
      <c r="A12" s="164" t="s">
        <v>12</v>
      </c>
      <c r="B12" s="131" t="s">
        <v>93</v>
      </c>
      <c r="C12" s="132">
        <v>3116.67</v>
      </c>
      <c r="D12" s="133">
        <f>IF(L3&lt;11,3116.67*(1+0.025)^L3,(3526*(1+0.02)^(L3-10)))</f>
        <v>3116.67</v>
      </c>
      <c r="E12" s="134" t="s">
        <v>94</v>
      </c>
      <c r="F12" s="135" t="s">
        <v>95</v>
      </c>
      <c r="G12" s="195" t="s">
        <v>96</v>
      </c>
      <c r="H12" s="107" t="s">
        <v>97</v>
      </c>
      <c r="I12" s="136" t="s">
        <v>98</v>
      </c>
      <c r="J12" s="137" t="s">
        <v>94</v>
      </c>
      <c r="K12" s="2" t="s">
        <v>0</v>
      </c>
    </row>
    <row r="13" spans="1:13" ht="21" customHeight="1" thickBot="1" x14ac:dyDescent="0.25">
      <c r="A13" s="165" t="s">
        <v>13</v>
      </c>
      <c r="B13" s="138" t="s">
        <v>99</v>
      </c>
      <c r="C13" s="139">
        <v>3116.67</v>
      </c>
      <c r="D13" s="140">
        <f>IF(L3&lt;11,3116.67*(1+0.025)^L3,(3526*(1+0.02)^(L3-10)))</f>
        <v>3116.67</v>
      </c>
      <c r="E13" s="141" t="s">
        <v>94</v>
      </c>
      <c r="F13" s="142" t="s">
        <v>95</v>
      </c>
      <c r="G13" s="143"/>
      <c r="H13" s="144" t="s">
        <v>97</v>
      </c>
      <c r="I13" s="145" t="s">
        <v>98</v>
      </c>
      <c r="J13" s="146" t="s">
        <v>94</v>
      </c>
      <c r="K13" s="147" t="s">
        <v>100</v>
      </c>
    </row>
    <row r="14" spans="1:13" s="13" customFormat="1" ht="15" customHeight="1" x14ac:dyDescent="0.2">
      <c r="D14"/>
      <c r="E14" s="29"/>
      <c r="F14" s="26"/>
      <c r="G14"/>
      <c r="H14"/>
    </row>
    <row r="15" spans="1:13" s="13" customFormat="1" ht="15" customHeight="1" x14ac:dyDescent="0.2">
      <c r="A15" s="14" t="s">
        <v>186</v>
      </c>
      <c r="B15"/>
      <c r="C15"/>
      <c r="D15"/>
      <c r="E15" s="29"/>
      <c r="F15" s="26"/>
      <c r="G15"/>
      <c r="H15"/>
    </row>
    <row r="16" spans="1:13" s="13" customFormat="1" ht="15" customHeight="1" x14ac:dyDescent="0.2">
      <c r="A16" s="14" t="s">
        <v>47</v>
      </c>
      <c r="B16"/>
      <c r="C16"/>
      <c r="D16"/>
      <c r="E16" s="29"/>
      <c r="F16" s="26"/>
      <c r="G16"/>
      <c r="H16"/>
    </row>
    <row r="17" spans="1:11" s="13" customFormat="1" ht="15" customHeight="1" x14ac:dyDescent="0.2">
      <c r="A17" s="30" t="s">
        <v>55</v>
      </c>
      <c r="B17" s="25"/>
      <c r="C17" s="25"/>
      <c r="D17"/>
      <c r="E17" s="29"/>
      <c r="F17" s="26"/>
      <c r="G17"/>
      <c r="H17"/>
    </row>
    <row r="18" spans="1:11" s="13" customFormat="1" ht="15" customHeight="1" thickBot="1" x14ac:dyDescent="0.25">
      <c r="A18" s="30"/>
      <c r="B18" s="25"/>
      <c r="C18" s="25"/>
      <c r="D18"/>
      <c r="E18" s="29"/>
      <c r="F18" s="26"/>
      <c r="G18"/>
      <c r="H18"/>
    </row>
    <row r="19" spans="1:11" s="13" customFormat="1" ht="15" customHeight="1" thickBot="1" x14ac:dyDescent="0.25">
      <c r="A19" s="30"/>
      <c r="B19" s="25"/>
      <c r="C19" s="25"/>
      <c r="D19"/>
      <c r="E19" s="29"/>
      <c r="F19" s="26"/>
      <c r="G19"/>
      <c r="H19"/>
      <c r="J19" s="140"/>
    </row>
    <row r="20" spans="1:11" ht="16" x14ac:dyDescent="0.2">
      <c r="A20" s="10" t="s">
        <v>104</v>
      </c>
      <c r="B20" s="14"/>
      <c r="C20" s="13"/>
      <c r="D20" s="21"/>
      <c r="E20" s="21"/>
      <c r="G20" s="13"/>
      <c r="H20" s="13"/>
    </row>
    <row r="21" spans="1:11" ht="16" x14ac:dyDescent="0.2">
      <c r="A21" s="27">
        <v>1</v>
      </c>
      <c r="B21" s="42" t="s">
        <v>60</v>
      </c>
      <c r="C21" s="42"/>
      <c r="D21" s="43"/>
      <c r="E21" s="43"/>
      <c r="F21" s="44"/>
      <c r="G21" s="42"/>
      <c r="H21" s="42"/>
      <c r="I21" s="44"/>
      <c r="J21" s="44"/>
      <c r="K21" s="44"/>
    </row>
    <row r="22" spans="1:11" ht="16" x14ac:dyDescent="0.2">
      <c r="A22" s="27">
        <v>2</v>
      </c>
      <c r="B22" s="42" t="s">
        <v>61</v>
      </c>
      <c r="C22" s="42"/>
      <c r="D22" s="44"/>
      <c r="E22" s="44"/>
      <c r="F22" s="44"/>
      <c r="G22" s="42"/>
      <c r="H22" s="42"/>
      <c r="I22" s="44"/>
      <c r="J22" s="44"/>
      <c r="K22" s="44"/>
    </row>
    <row r="23" spans="1:11" ht="16" x14ac:dyDescent="0.2">
      <c r="A23" s="27">
        <v>3</v>
      </c>
      <c r="B23" s="42" t="s">
        <v>174</v>
      </c>
      <c r="C23" s="42"/>
      <c r="D23" s="44"/>
      <c r="E23" s="44"/>
      <c r="F23" s="44"/>
      <c r="G23" s="42"/>
      <c r="H23" s="42"/>
      <c r="I23" s="44"/>
      <c r="J23" s="44"/>
      <c r="K23" s="44"/>
    </row>
    <row r="24" spans="1:11" ht="16" x14ac:dyDescent="0.2">
      <c r="A24" s="27">
        <v>4</v>
      </c>
      <c r="B24" s="42" t="s">
        <v>105</v>
      </c>
      <c r="C24" s="42"/>
      <c r="D24" s="44"/>
      <c r="E24" s="44"/>
      <c r="F24" s="44"/>
      <c r="G24" s="42"/>
      <c r="H24" s="42"/>
      <c r="I24" s="44"/>
      <c r="J24" s="44"/>
      <c r="K24" s="44"/>
    </row>
    <row r="25" spans="1:11" ht="16" x14ac:dyDescent="0.2">
      <c r="A25" s="27"/>
      <c r="B25" s="42" t="s">
        <v>106</v>
      </c>
      <c r="C25" s="42"/>
      <c r="D25" s="44"/>
      <c r="E25" s="44"/>
      <c r="F25" s="44"/>
      <c r="G25" s="42"/>
      <c r="H25" s="42"/>
      <c r="I25" s="44"/>
      <c r="J25" s="44"/>
      <c r="K25" s="44"/>
    </row>
    <row r="26" spans="1:11" ht="16" x14ac:dyDescent="0.2">
      <c r="A26" s="27">
        <v>5</v>
      </c>
      <c r="B26" s="42" t="s">
        <v>107</v>
      </c>
      <c r="C26" s="42"/>
      <c r="D26" s="45"/>
      <c r="E26" s="46"/>
      <c r="F26" s="47"/>
      <c r="G26" s="42"/>
      <c r="H26" s="42"/>
      <c r="I26" s="44"/>
      <c r="J26" s="44"/>
      <c r="K26" s="44"/>
    </row>
    <row r="27" spans="1:11" ht="16" x14ac:dyDescent="0.2">
      <c r="A27" s="27"/>
      <c r="B27" s="42" t="s">
        <v>108</v>
      </c>
      <c r="C27" s="42"/>
      <c r="D27" s="45"/>
      <c r="E27" s="46"/>
      <c r="F27" s="47"/>
      <c r="G27" s="42"/>
      <c r="H27" s="42"/>
      <c r="I27" s="44"/>
      <c r="J27" s="44"/>
      <c r="K27" s="44"/>
    </row>
    <row r="28" spans="1:11" ht="16" x14ac:dyDescent="0.2">
      <c r="A28" s="27">
        <v>6</v>
      </c>
      <c r="B28" s="42" t="s">
        <v>171</v>
      </c>
      <c r="C28" s="42"/>
      <c r="D28" s="44"/>
      <c r="E28" s="44"/>
      <c r="F28" s="44"/>
      <c r="G28" s="42"/>
      <c r="H28" s="42"/>
      <c r="I28" s="44"/>
      <c r="J28" s="44"/>
      <c r="K28" s="44"/>
    </row>
    <row r="29" spans="1:11" ht="16" x14ac:dyDescent="0.2">
      <c r="A29" s="27">
        <v>7</v>
      </c>
      <c r="B29" s="42" t="s">
        <v>109</v>
      </c>
      <c r="C29" s="42"/>
      <c r="D29" s="44"/>
      <c r="E29" s="44"/>
      <c r="F29" s="44"/>
      <c r="G29" s="42"/>
      <c r="H29" s="42"/>
      <c r="I29" s="44"/>
      <c r="J29" s="44"/>
      <c r="K29" s="44"/>
    </row>
    <row r="30" spans="1:11" ht="16" x14ac:dyDescent="0.2">
      <c r="A30" s="27"/>
      <c r="B30" s="42" t="s">
        <v>172</v>
      </c>
      <c r="C30" s="42"/>
      <c r="D30" s="44"/>
      <c r="E30" s="44"/>
      <c r="F30" s="44"/>
      <c r="G30" s="42"/>
      <c r="H30" s="42"/>
      <c r="I30" s="44"/>
      <c r="J30" s="44"/>
      <c r="K30" s="44"/>
    </row>
    <row r="31" spans="1:11" ht="16" x14ac:dyDescent="0.2">
      <c r="A31" s="27">
        <v>8</v>
      </c>
      <c r="B31" s="42" t="s">
        <v>173</v>
      </c>
      <c r="C31" s="42"/>
      <c r="D31" s="44"/>
      <c r="E31" s="44"/>
      <c r="F31" s="44"/>
      <c r="G31" s="42"/>
      <c r="H31" s="42"/>
      <c r="I31" s="44"/>
      <c r="J31" s="44"/>
      <c r="K31" s="44"/>
    </row>
    <row r="32" spans="1:11" ht="16" x14ac:dyDescent="0.2">
      <c r="A32" s="27">
        <v>9</v>
      </c>
      <c r="B32" s="42" t="s">
        <v>110</v>
      </c>
      <c r="C32" s="42"/>
      <c r="D32" s="44"/>
      <c r="E32" s="44"/>
      <c r="F32" s="44"/>
      <c r="G32" s="42"/>
      <c r="H32" s="42"/>
      <c r="I32" s="44"/>
      <c r="J32" s="44"/>
      <c r="K32" s="44"/>
    </row>
    <row r="33" spans="1:11" ht="16" x14ac:dyDescent="0.2">
      <c r="A33" s="27"/>
      <c r="B33" s="42"/>
      <c r="C33" s="42"/>
      <c r="D33" s="42"/>
      <c r="E33" s="42"/>
      <c r="F33" s="42"/>
      <c r="G33" s="42"/>
      <c r="H33" s="42"/>
      <c r="I33" s="44"/>
      <c r="J33" s="44"/>
      <c r="K33" s="44"/>
    </row>
    <row r="34" spans="1:11" x14ac:dyDescent="0.2">
      <c r="A34" s="16"/>
      <c r="B34" s="42"/>
      <c r="C34" s="42"/>
      <c r="D34" s="44"/>
      <c r="E34" s="44"/>
      <c r="F34" s="44"/>
      <c r="G34" s="42"/>
      <c r="H34" s="42"/>
      <c r="I34" s="44"/>
      <c r="J34" s="44"/>
      <c r="K34" s="44"/>
    </row>
    <row r="35" spans="1:11" ht="16" x14ac:dyDescent="0.2">
      <c r="A35" s="11" t="s">
        <v>35</v>
      </c>
      <c r="D35" s="13"/>
      <c r="E35" s="13"/>
      <c r="F35" s="13"/>
    </row>
    <row r="36" spans="1:11" x14ac:dyDescent="0.2">
      <c r="A36" s="49" t="s">
        <v>112</v>
      </c>
      <c r="B36" s="44"/>
      <c r="C36" s="44"/>
      <c r="D36" s="42"/>
      <c r="E36" s="42"/>
      <c r="F36" s="42"/>
      <c r="G36" s="44"/>
      <c r="H36" s="44"/>
      <c r="I36" s="44"/>
      <c r="J36" s="44"/>
    </row>
    <row r="37" spans="1:11" x14ac:dyDescent="0.2">
      <c r="A37" s="50" t="s">
        <v>177</v>
      </c>
      <c r="B37" s="44"/>
      <c r="C37" s="44"/>
      <c r="D37" s="42"/>
      <c r="E37" s="42"/>
      <c r="F37" s="42"/>
      <c r="G37" s="44"/>
      <c r="H37" s="44"/>
      <c r="I37" s="44"/>
      <c r="J37" s="44"/>
    </row>
    <row r="38" spans="1:11" x14ac:dyDescent="0.2">
      <c r="A38" s="50" t="s">
        <v>175</v>
      </c>
      <c r="B38" s="44"/>
      <c r="C38" s="44"/>
      <c r="D38" s="42"/>
      <c r="E38" s="42"/>
      <c r="F38" s="42"/>
      <c r="G38" s="44"/>
      <c r="H38" s="44"/>
      <c r="I38" s="44"/>
      <c r="J38" s="44"/>
    </row>
    <row r="39" spans="1:11" x14ac:dyDescent="0.2">
      <c r="A39" s="50" t="s">
        <v>176</v>
      </c>
      <c r="B39" s="44"/>
      <c r="C39" s="44"/>
      <c r="D39" s="42"/>
      <c r="E39" s="42"/>
      <c r="F39" s="42"/>
      <c r="G39" s="44"/>
      <c r="H39" s="44"/>
      <c r="I39" s="44"/>
      <c r="J39" s="44"/>
    </row>
    <row r="40" spans="1:11" x14ac:dyDescent="0.2">
      <c r="A40" s="50" t="s">
        <v>113</v>
      </c>
      <c r="B40" s="44"/>
      <c r="C40" s="44"/>
      <c r="D40" s="42"/>
      <c r="E40" s="42"/>
      <c r="F40" s="42"/>
      <c r="G40" s="44"/>
      <c r="H40" s="44"/>
      <c r="I40" s="44"/>
      <c r="J40" s="44"/>
    </row>
    <row r="41" spans="1:11" x14ac:dyDescent="0.2">
      <c r="A41" s="50" t="s">
        <v>114</v>
      </c>
      <c r="B41" s="44"/>
      <c r="C41" s="44"/>
      <c r="D41" s="42"/>
      <c r="E41" s="42"/>
      <c r="F41" s="42"/>
      <c r="G41" s="44"/>
      <c r="H41" s="44"/>
      <c r="I41" s="44"/>
      <c r="J41" s="44"/>
    </row>
    <row r="42" spans="1:11" x14ac:dyDescent="0.2">
      <c r="A42" s="50" t="s">
        <v>115</v>
      </c>
      <c r="B42" s="44"/>
      <c r="C42" s="44"/>
      <c r="D42" s="42"/>
      <c r="E42" s="42"/>
      <c r="F42" s="42"/>
      <c r="G42" s="44"/>
      <c r="H42" s="44"/>
      <c r="I42" s="44"/>
      <c r="J42" s="44"/>
    </row>
    <row r="43" spans="1:11" x14ac:dyDescent="0.2">
      <c r="A43" s="50" t="s">
        <v>116</v>
      </c>
      <c r="B43" s="42"/>
      <c r="C43" s="42"/>
      <c r="D43" s="42"/>
      <c r="E43" s="42"/>
      <c r="F43" s="42"/>
      <c r="G43" s="44"/>
      <c r="H43" s="44"/>
      <c r="I43" s="44"/>
      <c r="J43" s="44"/>
    </row>
    <row r="44" spans="1:11" x14ac:dyDescent="0.2">
      <c r="A44" s="42" t="s">
        <v>117</v>
      </c>
      <c r="B44" s="44"/>
      <c r="C44" s="42"/>
      <c r="D44" s="42"/>
      <c r="E44" s="42"/>
      <c r="F44" s="42"/>
      <c r="G44" s="44"/>
      <c r="H44" s="44"/>
      <c r="I44" s="44"/>
      <c r="J44" s="44"/>
    </row>
    <row r="45" spans="1:11" x14ac:dyDescent="0.2">
      <c r="A45" s="52" t="s">
        <v>178</v>
      </c>
      <c r="B45" s="44"/>
      <c r="C45" s="42"/>
      <c r="D45" s="44"/>
      <c r="E45" s="44"/>
      <c r="F45" s="44"/>
      <c r="G45" s="44"/>
      <c r="H45" s="44"/>
      <c r="I45" s="44"/>
      <c r="J45" s="44"/>
    </row>
    <row r="46" spans="1:11" x14ac:dyDescent="0.2">
      <c r="A46" s="50" t="s">
        <v>181</v>
      </c>
      <c r="B46" s="42"/>
      <c r="C46" s="42"/>
      <c r="D46" s="44"/>
      <c r="E46" s="44"/>
      <c r="F46" s="44"/>
      <c r="G46" s="44"/>
      <c r="H46" s="44"/>
      <c r="I46" s="44"/>
      <c r="J46" s="44"/>
    </row>
    <row r="47" spans="1:11" x14ac:dyDescent="0.2">
      <c r="A47" s="49" t="s">
        <v>118</v>
      </c>
      <c r="B47" s="42"/>
      <c r="C47" s="42"/>
      <c r="D47" s="44"/>
      <c r="E47" s="44"/>
      <c r="F47" s="44"/>
      <c r="G47" s="44"/>
      <c r="H47" s="44"/>
      <c r="I47" s="44"/>
      <c r="J47" s="44"/>
    </row>
    <row r="48" spans="1:11" x14ac:dyDescent="0.2">
      <c r="A48" s="49"/>
      <c r="B48" s="42" t="s">
        <v>119</v>
      </c>
      <c r="C48" s="42"/>
      <c r="D48" s="44"/>
      <c r="E48" s="44"/>
      <c r="F48" s="44"/>
      <c r="G48" s="44"/>
      <c r="H48" s="44"/>
      <c r="I48" s="44"/>
      <c r="J48" s="44"/>
    </row>
    <row r="49" spans="1:10" x14ac:dyDescent="0.2">
      <c r="A49" s="49"/>
      <c r="B49" s="42" t="s">
        <v>120</v>
      </c>
      <c r="C49" s="42"/>
      <c r="D49" s="44"/>
      <c r="E49" s="44"/>
      <c r="F49" s="44"/>
      <c r="G49" s="44"/>
      <c r="H49" s="44"/>
      <c r="I49" s="44"/>
      <c r="J49" s="44"/>
    </row>
    <row r="50" spans="1:10" x14ac:dyDescent="0.2">
      <c r="A50" s="50" t="s">
        <v>121</v>
      </c>
      <c r="B50" s="42"/>
      <c r="C50" s="42"/>
      <c r="D50" s="44"/>
      <c r="E50" s="44"/>
      <c r="F50" s="44"/>
      <c r="G50" s="44"/>
      <c r="H50" s="44"/>
      <c r="I50" s="44"/>
      <c r="J50" s="44"/>
    </row>
    <row r="51" spans="1:10" x14ac:dyDescent="0.2">
      <c r="A51" s="49" t="s">
        <v>142</v>
      </c>
      <c r="C51" s="42"/>
      <c r="D51" s="44"/>
      <c r="E51" s="44"/>
      <c r="F51" s="44"/>
      <c r="G51" s="44"/>
      <c r="H51" s="44"/>
      <c r="I51" s="44"/>
      <c r="J51" s="44"/>
    </row>
    <row r="52" spans="1:10" x14ac:dyDescent="0.2">
      <c r="A52" s="49"/>
      <c r="B52" s="42" t="s">
        <v>122</v>
      </c>
      <c r="C52" s="42"/>
      <c r="D52" s="44"/>
      <c r="E52" s="44"/>
      <c r="F52" s="44"/>
      <c r="G52" s="44"/>
      <c r="H52" s="44"/>
      <c r="I52" s="44"/>
      <c r="J52" s="44"/>
    </row>
    <row r="53" spans="1:10" x14ac:dyDescent="0.2">
      <c r="A53" s="49" t="s">
        <v>182</v>
      </c>
      <c r="B53" s="42"/>
      <c r="C53" s="42"/>
      <c r="D53" s="44"/>
      <c r="E53" s="44"/>
      <c r="F53" s="44"/>
      <c r="G53" s="44"/>
      <c r="H53" s="44"/>
      <c r="I53" s="44"/>
      <c r="J53" s="44"/>
    </row>
    <row r="54" spans="1:10" x14ac:dyDescent="0.2">
      <c r="A54" s="49" t="s">
        <v>183</v>
      </c>
      <c r="B54" s="42"/>
      <c r="C54" s="42"/>
      <c r="D54" s="42"/>
      <c r="E54" s="42"/>
      <c r="F54" s="42"/>
      <c r="G54" s="44"/>
      <c r="H54" s="44"/>
      <c r="I54" s="44"/>
      <c r="J54" s="44"/>
    </row>
    <row r="55" spans="1:10" x14ac:dyDescent="0.2">
      <c r="A55" s="50" t="s">
        <v>184</v>
      </c>
      <c r="B55" s="42"/>
      <c r="C55" s="42"/>
      <c r="D55" s="42"/>
      <c r="E55" s="42"/>
      <c r="F55" s="42"/>
      <c r="G55" s="44"/>
      <c r="H55" s="44"/>
      <c r="I55" s="44"/>
      <c r="J55" s="44"/>
    </row>
    <row r="56" spans="1:10" x14ac:dyDescent="0.2">
      <c r="A56" s="50" t="s">
        <v>123</v>
      </c>
      <c r="B56" s="42"/>
      <c r="C56" s="42"/>
      <c r="D56" s="42"/>
      <c r="E56" s="42"/>
      <c r="F56" s="42"/>
      <c r="G56" s="44"/>
      <c r="H56" s="44"/>
      <c r="I56" s="44"/>
      <c r="J56" s="44"/>
    </row>
    <row r="57" spans="1:10" x14ac:dyDescent="0.2">
      <c r="A57" s="50" t="s">
        <v>185</v>
      </c>
      <c r="B57" s="42"/>
      <c r="C57" s="42"/>
      <c r="D57" s="42"/>
      <c r="E57" s="42"/>
      <c r="F57" s="42"/>
      <c r="G57" s="44"/>
      <c r="H57" s="44"/>
      <c r="I57" s="44"/>
      <c r="J57" s="44"/>
    </row>
    <row r="58" spans="1:10" x14ac:dyDescent="0.2">
      <c r="A58" s="42"/>
      <c r="B58" s="50"/>
      <c r="C58" s="42"/>
      <c r="D58" s="42"/>
      <c r="E58" s="42"/>
      <c r="F58" s="42"/>
      <c r="G58" s="44"/>
      <c r="H58" s="44"/>
      <c r="I58" s="44"/>
      <c r="J58" s="44"/>
    </row>
    <row r="59" spans="1:10" ht="16" x14ac:dyDescent="0.2">
      <c r="A59" s="163" t="s">
        <v>179</v>
      </c>
      <c r="B59" s="14"/>
      <c r="C59" s="14"/>
      <c r="D59" s="14"/>
      <c r="E59" s="14"/>
      <c r="F59" s="14"/>
    </row>
    <row r="60" spans="1:10" x14ac:dyDescent="0.2">
      <c r="A60" s="49" t="s">
        <v>124</v>
      </c>
      <c r="B60" s="42"/>
      <c r="C60" s="42"/>
      <c r="D60" s="42"/>
      <c r="E60" s="42"/>
      <c r="F60" s="42"/>
      <c r="G60" s="44"/>
      <c r="H60" s="44"/>
      <c r="I60" s="44"/>
    </row>
    <row r="61" spans="1:10" x14ac:dyDescent="0.2">
      <c r="A61" s="50" t="s">
        <v>125</v>
      </c>
      <c r="B61" s="42"/>
      <c r="C61" s="42"/>
      <c r="D61" s="42"/>
      <c r="E61" s="42"/>
      <c r="F61" s="42"/>
      <c r="G61" s="44"/>
      <c r="H61" s="44"/>
      <c r="I61" s="44"/>
    </row>
    <row r="62" spans="1:10" x14ac:dyDescent="0.2">
      <c r="A62" s="50" t="s">
        <v>126</v>
      </c>
      <c r="B62" s="42"/>
      <c r="C62" s="42"/>
      <c r="D62" s="42"/>
      <c r="E62" s="42"/>
      <c r="F62" s="42"/>
      <c r="G62" s="44"/>
      <c r="H62" s="44"/>
      <c r="I62" s="44"/>
    </row>
    <row r="63" spans="1:10" x14ac:dyDescent="0.2">
      <c r="A63" s="42" t="s">
        <v>127</v>
      </c>
      <c r="B63" s="42"/>
      <c r="C63" s="42"/>
      <c r="D63" s="42"/>
      <c r="E63" s="42"/>
      <c r="F63" s="42"/>
      <c r="G63" s="44"/>
      <c r="H63" s="44"/>
      <c r="I63" s="44"/>
    </row>
    <row r="64" spans="1:10" x14ac:dyDescent="0.2">
      <c r="A64" s="50" t="s">
        <v>128</v>
      </c>
      <c r="B64" s="44"/>
      <c r="C64" s="44"/>
      <c r="D64" s="42"/>
      <c r="E64" s="42"/>
      <c r="F64" s="42"/>
      <c r="G64" s="44"/>
      <c r="H64" s="44"/>
      <c r="I64" s="44"/>
    </row>
    <row r="65" spans="1:9" x14ac:dyDescent="0.2">
      <c r="A65" s="50" t="s">
        <v>111</v>
      </c>
      <c r="B65" s="42"/>
      <c r="C65" s="42"/>
      <c r="D65" s="42"/>
      <c r="E65" s="42"/>
      <c r="F65" s="42"/>
      <c r="G65" s="44"/>
      <c r="H65" s="44"/>
      <c r="I65" s="44"/>
    </row>
    <row r="66" spans="1:9" x14ac:dyDescent="0.2">
      <c r="A66" s="50" t="s">
        <v>180</v>
      </c>
      <c r="B66" s="42"/>
      <c r="C66" s="42"/>
      <c r="D66" s="42"/>
      <c r="E66" s="42"/>
      <c r="F66" s="42"/>
      <c r="G66" s="44"/>
      <c r="H66" s="44"/>
      <c r="I66" s="44"/>
    </row>
    <row r="67" spans="1:9" x14ac:dyDescent="0.2">
      <c r="A67" s="44"/>
      <c r="B67" s="44"/>
      <c r="C67" s="44"/>
      <c r="D67" s="42"/>
      <c r="E67" s="42"/>
      <c r="F67" s="42"/>
      <c r="G67" s="44"/>
      <c r="H67" s="44"/>
      <c r="I67" s="44"/>
    </row>
    <row r="68" spans="1:9" ht="16" x14ac:dyDescent="0.2">
      <c r="D68" s="14"/>
      <c r="E68" s="14"/>
      <c r="F68" s="14"/>
    </row>
    <row r="69" spans="1:9" ht="16" x14ac:dyDescent="0.2">
      <c r="D69" s="14"/>
      <c r="E69" s="14"/>
      <c r="F69" s="14"/>
    </row>
    <row r="70" spans="1:9" ht="16" x14ac:dyDescent="0.2">
      <c r="D70" s="14"/>
      <c r="E70" s="14"/>
      <c r="F70" s="14"/>
    </row>
    <row r="71" spans="1:9" ht="16" x14ac:dyDescent="0.2">
      <c r="F71" s="14"/>
    </row>
    <row r="72" spans="1:9" ht="16" x14ac:dyDescent="0.2">
      <c r="D72" s="14"/>
      <c r="E72" s="14"/>
      <c r="F72" s="14"/>
    </row>
    <row r="73" spans="1:9" ht="16" x14ac:dyDescent="0.2">
      <c r="D73" s="14"/>
      <c r="E73" s="14"/>
      <c r="F73" s="14"/>
    </row>
    <row r="74" spans="1:9" ht="16" x14ac:dyDescent="0.2">
      <c r="D74" s="14"/>
      <c r="E74" s="14"/>
      <c r="F74" s="14"/>
    </row>
    <row r="75" spans="1:9" ht="16" x14ac:dyDescent="0.2">
      <c r="D75" s="14"/>
      <c r="E75" s="14"/>
      <c r="F75" s="14"/>
    </row>
    <row r="76" spans="1:9" ht="16" x14ac:dyDescent="0.2">
      <c r="D76" s="14"/>
      <c r="E76" s="14"/>
      <c r="F76" s="14"/>
    </row>
    <row r="77" spans="1:9" ht="16" x14ac:dyDescent="0.2">
      <c r="D77" s="14"/>
      <c r="E77" s="14"/>
    </row>
  </sheetData>
  <sheetProtection algorithmName="SHA-512" hashValue="963/vPsmbN167KPzrQWBLQUgIG0e8VlE9fhnbxBQs6zKo5r+fe+beiZ8jNGbnu5Ptx0w96p3e6xNqRyAAF2bSQ==" saltValue="0iVCW9gioGQUEFBto/DAng==" spinCount="100000" sheet="1" objects="1" scenarios="1" selectLockedCells="1"/>
  <mergeCells count="6">
    <mergeCell ref="A8:A11"/>
    <mergeCell ref="A1:J1"/>
    <mergeCell ref="A6:A7"/>
    <mergeCell ref="C6:J6"/>
    <mergeCell ref="B6:B7"/>
    <mergeCell ref="A5:M5"/>
  </mergeCells>
  <pageMargins left="0.44" right="0.62" top="0.3" bottom="0.28000000000000003" header="0.3" footer="0.3"/>
  <pageSetup paperSize="5" scale="70" fitToWidth="0" fitToHeight="0" orientation="landscape" horizontalDpi="300" verticalDpi="300" r:id="rId1"/>
  <rowBreaks count="1" manualBreakCount="1">
    <brk id="13"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2"/>
  <sheetViews>
    <sheetView workbookViewId="0">
      <selection activeCell="C7" sqref="C7"/>
    </sheetView>
  </sheetViews>
  <sheetFormatPr baseColWidth="10" defaultColWidth="8.83203125" defaultRowHeight="15" x14ac:dyDescent="0.2"/>
  <sheetData>
    <row r="2" spans="1:4" x14ac:dyDescent="0.2">
      <c r="A2" t="s">
        <v>74</v>
      </c>
      <c r="D2" t="s">
        <v>75</v>
      </c>
    </row>
  </sheetData>
  <customSheetViews>
    <customSheetView guid="{A765F8A1-EA9F-47A4-98E7-BABDC0610B6C}" state="hidden">
      <selection activeCell="A4" sqref="A4:L28"/>
      <pageMargins left="0.7" right="0.7" top="0.75" bottom="0.75" header="0.3" footer="0.3"/>
    </customSheetView>
    <customSheetView guid="{59B7FD3A-22DC-412F-A2DA-BF6F2F967EE8}" state="hidden">
      <selection activeCell="A4" sqref="A4:L28"/>
      <pageMargins left="0.7" right="0.7" top="0.75" bottom="0.75" header="0.3" footer="0.3"/>
    </customSheetView>
    <customSheetView guid="{DD2D1DE9-DC61-494D-8692-2464FDBCF83B}" state="hidden">
      <selection activeCell="A4" sqref="A4:L28"/>
      <pageMargins left="0.7" right="0.7" top="0.75" bottom="0.75" header="0.3" footer="0.3"/>
    </customSheetView>
    <customSheetView guid="{F092CCFA-CA6F-46CA-ACC2-4C39AB452B0D}" state="hidden">
      <selection activeCell="A4" sqref="A4:L28"/>
      <pageMargins left="0.7" right="0.7" top="0.75" bottom="0.75" header="0.3" footer="0.3"/>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Entry Form</vt:lpstr>
      <vt:lpstr>Benefit Premiums</vt:lpstr>
      <vt:lpstr>PT Comp Chart &amp; Definitions</vt:lpstr>
      <vt:lpstr>Password</vt:lpstr>
      <vt:lpstr>'Benefit Premiums'!Print_Area</vt:lpstr>
      <vt:lpstr>'Entry Form'!Print_Area</vt:lpstr>
      <vt:lpstr>'PT Comp Chart &amp; Definitions'!Print_Area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Valerie Balling</dc:creator>
  <cp:lastModifiedBy>Pat Hawkins</cp:lastModifiedBy>
  <cp:lastPrinted>2025-01-22T20:54:50Z</cp:lastPrinted>
  <dcterms:created xsi:type="dcterms:W3CDTF">2011-05-18T22:40:33Z</dcterms:created>
  <dcterms:modified xsi:type="dcterms:W3CDTF">2025-02-21T16:51:49Z</dcterms:modified>
</cp:coreProperties>
</file>